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9"/>
  </bookViews>
  <sheets>
    <sheet name="приложение 3" r:id="rId1" sheetId="1" state="hidden"/>
    <sheet name="приложение 5 " r:id="rId2" sheetId="2" state="hidden"/>
    <sheet name="приложение 3  " r:id="rId3" sheetId="3" state="hidden"/>
    <sheet name="приложение 5  " r:id="rId4" sheetId="4" state="hidden"/>
    <sheet name="приложение 8" r:id="rId5" sheetId="5" state="hidden"/>
    <sheet name="приложение 10" r:id="rId6" sheetId="6" state="hidden"/>
    <sheet name="приложение 12" r:id="rId7" sheetId="7" state="hidden"/>
    <sheet name="приложение 14" r:id="rId8" sheetId="8" state="hidden"/>
    <sheet name="приложение 14  " r:id="rId9" sheetId="9" state="hidden"/>
    <sheet name="дорожный фонд" r:id="rId10" sheetId="10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<sst xmlns="http://schemas.openxmlformats.org/spreadsheetml/2006/main" xmlns:a="http://schemas.openxmlformats.org/drawingml/2006/main" xmlns:c="http://schemas.openxmlformats.org/drawingml/2006/chart" xmlns:co="http://ncloudtech.com" xmlns:m="http://schemas.openxmlformats.org/officeDocument/2006/math" xmlns:mc="http://schemas.openxmlformats.org/markup-compatibility/2006" xmlns:o="urn:schemas-microsoft-com:office:office" xmlns:p="http://schemas.openxmlformats.org/presentationml/2006/main" xmlns:pic="http://schemas.openxmlformats.org/drawingml/2006/picture" xmlns:r="http://schemas.openxmlformats.org/officeDocument/2006/relationships" xmlns:s="http://schemas.openxmlformats.org/officeDocument/2006/sharedTypes" xmlns:sl="http://schemas.openxmlformats.org/schemaLibrary/2006/main" xmlns:v="urn:schemas-microsoft-com:vml" xmlns:w="http://schemas.openxmlformats.org/wordprocessingml/2006/main" xmlns:w14="http://schemas.microsoft.com/office/word/2010/wordml" xmlns:w15="http://schemas.microsoft.com/office/word/2012/wordml" xmlns:wp="http://schemas.openxmlformats.org/drawingml/2006/wordprocessingDrawing" xmlns:wpg="http://schemas.microsoft.com/office/word/2010/wordprocessingGroup" xmlns:wps="http://schemas.microsoft.com/office/word/2010/wordprocessingShape" xmlns:x14="http://schemas.microsoft.com/office/spreadsheetml/2009/9/main" xmlns:xdr="http://schemas.openxmlformats.org/drawingml/2006/spreadsheetDrawing" xmlns:xm="http://schemas.microsoft.com/office/excel/2006/main" mc:Ignorable="co w14 x14 w15">
  <si>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3</t>
  </si>
  <si>
    <t>к решению _______ сессии Собрания</t>
  </si>
  <si>
    <t xml:space="preserve">                                                                                                                                         </t>
  </si>
  <si>
    <t>депутатов сельского поселения "Искровская волость"</t>
  </si>
  <si>
    <t>первого созыва от _________ г. № ___ "О бюджете муниципального</t>
  </si>
  <si>
    <t>образования "Искровская волость" на 2021 год и</t>
  </si>
  <si>
    <t>на плановый период 2022 и 2023 годов"</t>
  </si>
  <si>
    <t>Поступление доходов в бюджет муниципального образования  в 2021 году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</si>
  <si>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</si>
  <si>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</si>
  <si>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</si>
  <si>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</si>
  <si>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</si>
  <si>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</si>
  <si>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</si>
  <si>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</si>
  <si>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</si>
  <si>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</si>
  <si>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</si>
  <si>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</si>
  <si>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</si>
  <si>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</si>
  <si>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</si>
  <si>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</si>
  <si>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</si>
  <si>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</si>
  <si>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</si>
  <si>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</si>
  <si>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</si>
  <si>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</si>
  <si>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</si>
  <si>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</si>
  <si>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</si>
  <si>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</si>
  <si>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</si>
  <si>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</si>
  <si>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 бюджетам бюджетной системы Российской Федерации</t>
  </si>
  <si>
    <t>000 2 02 2000 00 0000 150</t>
  </si>
  <si>
    <t>Субсидии бюджетам бюджетной системы Российской Федерации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</si>
  <si>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</si>
  <si>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</si>
  <si>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</si>
  <si>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</si>
  <si>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000 2 02 04000 00 0000 150</t>
  </si>
  <si>
    <t>Иные межбюджетные трансферты</t>
  </si>
  <si>
    <t>000 2 02 04014 00 0000 150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</si>
  <si>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</si>
  <si>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</si>
  <si>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</si>
  <si>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</si>
  <si>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5</t>
  </si>
  <si>
    <t>к решению ______ внеочередной сессии Собрания</t>
  </si>
  <si>
    <t>первого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</si>
  <si>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</si>
  <si>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2021 год</t>
  </si>
  <si>
    <t xml:space="preserve">Сумма, руб. </t>
  </si>
  <si>
    <t>Дотации бюджетам сельских поселений на выравнивание бюджетной обеспеченности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</si>
  <si>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</si>
  <si>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</si>
  <si>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</si>
  <si>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</si>
  <si>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ИТОГО:</t>
  </si>
  <si>
    <t>Приложение 8</t>
  </si>
  <si>
    <t>к решению ______ сессии Собрания</t>
  </si>
  <si>
    <t xml:space="preserve">                                                                                                                                         депутатов сельского поселения «Искровская волость» </t>
  </si>
  <si>
    <t xml:space="preserve"> первого созыва от ___________ г. № _____ "О бюджете муниципального   </t>
  </si>
  <si>
    <t>Ведомственная структура расходов  бюджета муниципального образования «Искровская волость»  на  2021 год</t>
  </si>
  <si>
    <t> Код главного  распорядителя и получателя</t>
  </si>
  <si>
    <t xml:space="preserve">                       Наименование</t>
  </si>
  <si>
    <t>Код бюджетной классификации</t>
  </si>
  <si>
    <t>Разд</t>
  </si>
  <si>
    <t>Ц.ст.</t>
  </si>
  <si>
    <t>Вид расх</t>
  </si>
  <si>
    <t>Муниципальное казенное учреждение Администрация сельского поселения «Искровская волость» (Администрация сельского поселения «Искровская  волость»)</t>
  </si>
  <si>
    <t xml:space="preserve">   Муниципальная программа «Социально-экономическое развитие муниципального образования «Искровская волость» на 2021-2023 годы»</t>
  </si>
  <si>
    <t>0100000000</t>
  </si>
  <si>
    <t xml:space="preserve">   Подпрограмма «Социально-экономическое развитие муниципального образования «Искровская волость» на 2021-2023 годы»</t>
  </si>
  <si>
    <t>0110000000</t>
  </si>
  <si>
    <t xml:space="preserve">   Основное мероприятие «Повышение эффективности местного самоуправления в муниципальном образовании»</t>
  </si>
  <si>
    <t>0110100000</t>
  </si>
  <si>
    <t xml:space="preserve">   Общегосударственные вопросы</t>
  </si>
  <si>
    <t>0100</t>
  </si>
  <si>
    <t>000</t>
  </si>
  <si>
    <t xml:space="preserve">   Функционирование высшего должностного лица субъекта Российской Федерации и муниципального образования</t>
  </si>
  <si>
    <t>0102</t>
  </si>
  <si>
    <t xml:space="preserve">   Расходы по оплате труда муниципальных служащих, лиц, замещающих выборные муниципальные должности,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</si>
  <si>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</si>
  <si>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</si>
  <si>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</si>
  <si>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</si>
  <si>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      Расходы по оплате труда муниципальных служащих, лиц, замещающих выборные муниципальные должности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</si>
  <si>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</si>
  <si>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</si>
  <si>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</si>
  <si>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</si>
  <si>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t>Закупка товаров, работ и услуг для обеспечения государственных (муниципальных) нужд</t>
  </si>
  <si>
    <t xml:space="preserve">   Уплата налогов, сборов и иных платежей</t>
  </si>
  <si>
    <t xml:space="preserve">   Непрограммные направления деятельности органов местного самоуправления</t>
  </si>
  <si>
    <t xml:space="preserve">   Непрограммные расходы</t>
  </si>
  <si>
    <t xml:space="preserve">   Резервные фонды</t>
  </si>
  <si>
    <t>0111</t>
  </si>
  <si>
    <t xml:space="preserve">   Резервный фонд администрации муниципального района в рамках непрограммного направления деятельности</t>
  </si>
  <si>
    <t>Иные бюджетные ассигнования</t>
  </si>
  <si>
    <t xml:space="preserve">   Другие общегосударственные вопросы</t>
  </si>
  <si>
    <t>0113</t>
  </si>
  <si>
    <t xml:space="preserve">   Выполнение прочих функций органами местного самоуправления</t>
  </si>
  <si>
    <t xml:space="preserve">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</si>
  <si>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</si>
  <si>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 xml:space="preserve">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</si>
  <si>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</si>
  <si>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</si>
  <si>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Национальная оборона</t>
  </si>
  <si>
    <t>0200</t>
  </si>
  <si>
    <t xml:space="preserve">   Мобилизационная и вневойсковая подготовка</t>
  </si>
  <si>
    <t>0203</t>
  </si>
  <si>
    <t xml:space="preserve">   Расходы на осуществление полномочий по первичному воинскому учету на территориях где отсутствуют военные комиссариаты</t>
  </si>
  <si>
    <t>0110151180</t>
  </si>
  <si>
    <t> 000</t>
  </si>
  <si>
    <t xml:space="preserve">   Основное мероприятие «Обеспечение безопасности граждан»</t>
  </si>
  <si>
    <t>0110200000</t>
  </si>
  <si>
    <t xml:space="preserve">   Национальная безопасность и правоохранительная деятельность</t>
  </si>
  <si>
    <t>0300</t>
  </si>
  <si>
    <t xml:space="preserve">   Другие вопросы в области национальной безопасности и правоохранительной деятельности</t>
  </si>
  <si>
    <t>0314</t>
  </si>
  <si>
    <t xml:space="preserve">   Мероприятия, направленные на укрепление пожарной безопасности муниципального образования</t>
  </si>
  <si>
    <t>0110222100</t>
  </si>
  <si>
    <t xml:space="preserve">   Основное мероприятие «Развитие транспортного обслуживания населения на территории муниципального образования»</t>
  </si>
  <si>
    <t>0110300000</t>
  </si>
  <si>
    <t xml:space="preserve">   Национальная экономика</t>
  </si>
  <si>
    <t>0400</t>
  </si>
  <si>
    <t xml:space="preserve">   Дорожное хозяйство                              (дорожные фонды)</t>
  </si>
  <si>
    <t>0409</t>
  </si>
  <si>
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</si>
  <si>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</si>
  <si>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 xml:space="preserve">  Ремонт мостов в границах муниципального образования</t>
  </si>
  <si>
    <t>0110324200</t>
  </si>
  <si>
    <t>200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</si>
  <si>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 за счет межбюджетных трансфертов в соответствии с заключенными соглашениями о передаче полномочий</t>
  </si>
  <si>
    <t>0110324500</t>
  </si>
  <si>
    <t>Основное мероприятие " Оценка недвижимости, признание прав регулирования отношений по муниципальной собственности"</t>
  </si>
  <si>
    <t>0110600000</t>
  </si>
  <si>
    <t>Другие вопросы в области национальной экономики</t>
  </si>
  <si>
    <t>0412</t>
  </si>
  <si>
    <t>Подготовка документов территориального планирования, градостроительного зонирования и документации по планировке территории за счет дополнительных средств местного бюджета</t>
  </si>
  <si>
    <t>0110621270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</si>
  <si>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</si>
  <si>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t>01106W1270</t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</si>
  <si>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</si>
  <si>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0110641270</t>
  </si>
  <si>
    <t xml:space="preserve">   Основное мероприятие «Благоустройство»</t>
  </si>
  <si>
    <t>0110400000</t>
  </si>
  <si>
    <t xml:space="preserve">   Жилищно-коммунальное хозяйство</t>
  </si>
  <si>
    <t>0500</t>
  </si>
  <si>
    <t xml:space="preserve">   Благоустройство</t>
  </si>
  <si>
    <t>0503</t>
  </si>
  <si>
    <t xml:space="preserve">   Развитие и содержание сетей уличного освещения в границах муниципального образования</t>
  </si>
  <si>
    <t>0110423400</t>
  </si>
  <si>
    <t xml:space="preserve">   Проведение мероприятий по озеленению улиц муниципального образования по озеленению территории поселения</t>
  </si>
  <si>
    <t>0110423500</t>
  </si>
  <si>
    <t xml:space="preserve">   Содержание и ремонт захоронений</t>
  </si>
  <si>
    <t>0110423600</t>
  </si>
  <si>
    <t xml:space="preserve">   Другие расходы по благоустройству территории поселения</t>
  </si>
  <si>
    <t>0110423700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</si>
  <si>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</si>
  <si>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</si>
  <si>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   Основное мероприятие «Организация досуга и обеспечения жителей поселения услугами организаций культуры»</t>
  </si>
  <si>
    <t>0110800000</t>
  </si>
  <si>
    <t xml:space="preserve">   Культура и кинематография</t>
  </si>
  <si>
    <t>0800</t>
  </si>
  <si>
    <t xml:space="preserve">   Культура</t>
  </si>
  <si>
    <t>0801</t>
  </si>
  <si>
    <t xml:space="preserve">   Организация досуга и обеспечения жителей поселения услугами организаций культуры</t>
  </si>
  <si>
    <t>0110823800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</si>
  <si>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</si>
  <si>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>0110884500</t>
  </si>
  <si>
    <t>Межбюджетные трансферты</t>
  </si>
  <si>
    <t>500</t>
  </si>
  <si>
    <t xml:space="preserve">   Основное мероприятие «Социальная поддержка граждан»</t>
  </si>
  <si>
    <t>0110500000</t>
  </si>
  <si>
    <t xml:space="preserve">   Социальная политика</t>
  </si>
  <si>
    <t xml:space="preserve">   Пенсионное обеспечение</t>
  </si>
  <si>
    <t xml:space="preserve">   Доплаты к пенсиям муниципальным служащим</t>
  </si>
  <si>
    <t>0110525400</t>
  </si>
  <si>
    <t>Социальное обеспечение и иные выплаты населению</t>
  </si>
  <si>
    <t xml:space="preserve">   Другие вопросы в области социальной политики</t>
  </si>
  <si>
    <t>0000000000</t>
  </si>
  <si>
    <t xml:space="preserve">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</si>
  <si>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</si>
  <si>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</si>
  <si>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>0110700000</t>
  </si>
  <si>
    <t xml:space="preserve">  Жилищно-коммунальное хозяйство</t>
  </si>
  <si>
    <t>Коммунальное хозяйство</t>
  </si>
  <si>
    <t>0502</t>
  </si>
  <si>
    <t>Обеспечение мероприятий по оборудованию контейнерных площадок для накопления твердых коммунальных отходов</t>
  </si>
  <si>
    <t>0110741730</t>
  </si>
  <si>
    <t xml:space="preserve">Софинансирование на обеспечение мероприятий по оборудованию контейнерных площадок для накопления твердых коммунальных отходов </t>
  </si>
  <si>
    <t>01104W1730</t>
  </si>
  <si>
    <t>01107W1730</t>
  </si>
  <si>
    <t>Мероприятия по ликвидации несанкционированных свалок</t>
  </si>
  <si>
    <t>0110741550</t>
  </si>
  <si>
    <t xml:space="preserve">Софинансирование мероприятий по ликвидации несанкционированных свалок </t>
  </si>
  <si>
    <t>01107W1550</t>
  </si>
  <si>
    <t>Всего расходов:</t>
  </si>
  <si>
    <t>Приложение 10</t>
  </si>
  <si>
    <t>к решению ________ сессии Собрания</t>
  </si>
  <si>
    <t xml:space="preserve">                      </t>
  </si>
  <si>
    <t xml:space="preserve">Распределение средств  бюджета муниципального образования «Искровская волость»  </t>
  </si>
  <si>
    <t>по разделам, подразделам, целевым статьям и видам расходов на 2021 год</t>
  </si>
  <si>
    <t>Наименование</t>
  </si>
  <si>
    <t>Код  функциональной классификации</t>
  </si>
  <si>
    <t>Разд. подр.</t>
  </si>
  <si>
    <t>Вид.</t>
  </si>
  <si>
    <t>расх.</t>
  </si>
  <si>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</si>
  <si>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</si>
  <si>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  Расходы по оплате труда муниципальных служащих, лиц, замещающих выборные муниципальные должности,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</si>
  <si>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</si>
  <si>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 xml:space="preserve">   </t>
    </r>
    <r>
      <rPr>
        <rFont val="Times New Roman"/>
        <b val="true"/>
        <color theme="1" tint="0"/>
        <sz val="12"/>
      </rPr>
      <t xml:space="preserve"> 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  </r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</si>
  <si>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</si>
  <si>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 государственных (муниципальных) нужд</t>
  </si>
  <si>
    <t xml:space="preserve">    Иные бюджетные ассигнования</t>
  </si>
  <si>
    <r>
      <t xml:space="preserve">    </t>
    </r>
    <r>
      <rPr>
        <rFont val="Times New Roman"/>
        <b val="true"/>
        <color theme="1" tint="0"/>
        <sz val="12"/>
      </rPr>
      <t>Резервные фонды</t>
    </r>
  </si>
  <si>
    <t xml:space="preserve">      Резервный фонд администрации муниципального района в рамках непрограммного направления деятельности</t>
  </si>
  <si>
    <t xml:space="preserve">    Иные бюджетные ассигновани</t>
  </si>
  <si>
    <t xml:space="preserve">    Другие общегосударственные вопросы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</si>
  <si>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</si>
  <si>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</si>
  <si>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 xml:space="preserve">      Выполнение прочих функций органами местного самоуправления</t>
  </si>
  <si>
    <r>
      <t xml:space="preserve">  </t>
    </r>
    <r>
      <rPr>
        <rFont val="Times New Roman"/>
        <b val="true"/>
        <color theme="1" tint="0"/>
        <sz val="12"/>
      </rPr>
      <t>Национальная оборона</t>
    </r>
  </si>
  <si>
    <r>
      <t xml:space="preserve">    </t>
    </r>
    <r>
      <rPr>
        <rFont val="Times New Roman"/>
        <b val="true"/>
        <color theme="1" tint="0"/>
        <sz val="12"/>
      </rPr>
      <t>Мобилизационная и вневойсковая подготовка</t>
    </r>
  </si>
  <si>
    <t xml:space="preserve">      Расходы на осуществление полномочий по первичному воинскому учету на территориях где отсутствуют военные комиссариаты</t>
  </si>
  <si>
    <t xml:space="preserve">        Закупка товаров, работ и услуг для обеспечения  государственных (муниципальных) нужд</t>
  </si>
  <si>
    <t xml:space="preserve">  Национальная безопасность и правоохранительная деятельность</t>
  </si>
  <si>
    <r>
      <t xml:space="preserve">    </t>
    </r>
    <r>
      <rPr>
        <rFont val="Times New Roman"/>
        <b val="true"/>
        <color theme="1" tint="0"/>
        <sz val="12"/>
      </rPr>
      <t>Другие вопросы в области национальной безопасности и правоохранительной деятельности</t>
    </r>
  </si>
  <si>
    <t xml:space="preserve">      Мероприятия, направленные на укрепление пожарной безопасности муниципального образования</t>
  </si>
  <si>
    <t xml:space="preserve">  Национальная экономика</t>
  </si>
  <si>
    <t xml:space="preserve">    Дорожное хозяйство(дорожные фонды)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</si>
  <si>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</si>
  <si>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Ремонт мостов в границах муниципального образования</t>
  </si>
  <si>
    <r>
      <t xml:space="preserve">  </t>
    </r>
    <r>
      <rPr>
        <rFont val="Times New Roman"/>
        <b val="true"/>
        <color theme="1" tint="0"/>
        <sz val="12"/>
      </rPr>
      <t>Жилищно-коммунальное хозяйство</t>
    </r>
  </si>
  <si>
    <t xml:space="preserve"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</t>
  </si>
  <si>
    <t>Софинансирование на 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</si>
  <si>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 xml:space="preserve">    Благоустройство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</si>
  <si>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</si>
  <si>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</si>
  <si>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</si>
  <si>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Другие расходы по благоустройству территории поселения</t>
  </si>
  <si>
    <t xml:space="preserve">01104L2990  </t>
  </si>
  <si>
    <t xml:space="preserve">  Культура и кинематография</t>
  </si>
  <si>
    <t xml:space="preserve">    Культура</t>
  </si>
  <si>
    <t xml:space="preserve">      Организация досуга и обеспечения жителей поселения услугами организаций культуры</t>
  </si>
  <si>
    <r>
      <t xml:space="preserve">  </t>
    </r>
    <r>
      <rPr>
        <rFont val="Times New Roman"/>
        <b val="true"/>
        <color theme="1" tint="0"/>
        <sz val="12"/>
      </rPr>
      <t>Социальная политика</t>
    </r>
  </si>
  <si>
    <r>
      <t xml:space="preserve">    </t>
    </r>
    <r>
      <rPr>
        <rFont val="Times New Roman"/>
        <b val="true"/>
        <color theme="1" tint="0"/>
        <sz val="12"/>
      </rPr>
      <t>Пенсионное обеспечение</t>
    </r>
  </si>
  <si>
    <t xml:space="preserve">      Доплаты к пенсиям муниципальным служащим</t>
  </si>
  <si>
    <r>
      <t xml:space="preserve">    </t>
    </r>
    <r>
      <rPr>
        <rFont val="Times New Roman"/>
        <b val="true"/>
        <color rgb="000000" tint="0"/>
        <sz val="12"/>
      </rPr>
      <t>Другие вопросы в области социальной политики</t>
    </r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</si>
  <si>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</si>
  <si>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1006</t>
  </si>
  <si>
    <t xml:space="preserve">                                                                                         Всего расходов:</t>
  </si>
  <si>
    <t>Приложение 12</t>
  </si>
  <si>
    <t>к решению ___________ сессии Собрания</t>
  </si>
  <si>
    <t>первого созыва от __________ г. № ______ "О бюджете муниципального</t>
  </si>
  <si>
    <t>Собразования "Искровская волость" на 2021 год и</t>
  </si>
  <si>
    <t>Распределение средств  бюджета муниципального образования «Искровская волость»</t>
  </si>
  <si>
    <t xml:space="preserve">по целевым статьям (муниципальным программам и непрограммным           </t>
  </si>
  <si>
    <t>направлениям деятельности), группам видов расходов классификации расходов</t>
  </si>
  <si>
    <t>муниципального образования на 2021 год</t>
  </si>
  <si>
    <t xml:space="preserve">Код  </t>
  </si>
  <si>
    <t>функциональной классификации</t>
  </si>
  <si>
    <t>Вид расх.</t>
  </si>
  <si>
    <t xml:space="preserve">      Муниципальная программа «Социально-экономическое развитие муниципального образования» на 2021-2023 годы»</t>
  </si>
  <si>
    <t xml:space="preserve">      Подпрограмма «Социально-экономическое развитие муниципального образования» на 2021-2023 годы»</t>
  </si>
  <si>
    <t xml:space="preserve">      Основное мероприятие «Повышение эффективности местного самоуправления в муниципальном образовании»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</si>
  <si>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</si>
  <si>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Иные бюджетные ассигнования</t>
  </si>
  <si>
    <t xml:space="preserve">       Расходы на осуществление полномочий по первичному воинскому учету на территориях где отсутствуют военные комиссариаты</t>
  </si>
  <si>
    <r>
      <t xml:space="preserve">     </t>
    </r>
    <r>
      <rPr>
        <rFont val="Times New Roman"/>
        <color theme="1" tint="0"/>
        <sz val="12"/>
      </rPr>
      <t>Закупка товаров, работ и услуг для обеспечения  государственных (муниципальных) нужд</t>
    </r>
  </si>
  <si>
    <r>
      <t xml:space="preserve">    </t>
    </r>
    <r>
      <rPr>
        <rFont val="Times New Roman"/>
        <b val="true"/>
        <color rgb="000000" tint="0"/>
        <sz val="12"/>
      </rPr>
      <t>Основное мероприятие «Обеспечение безопасности граждан»</t>
    </r>
  </si>
  <si>
    <t xml:space="preserve">   Закупка товаров, работ и услуг для обеспечения  государственных (муниципальных) нужд</t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</si>
  <si>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</si>
  <si>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t xml:space="preserve">      Основное мероприятие «Благоустройство»</t>
  </si>
  <si>
    <t xml:space="preserve">    Закупка товаров, работ и услуг для обеспечения  государственных (муниципальных) нужд</t>
  </si>
  <si>
    <t xml:space="preserve">  Закупка товаров, работ и услуг для обеспечения  государственных (муниципальных) нужд</t>
  </si>
  <si>
    <t xml:space="preserve">      Основное мероприятие «Социальная поддержка граждан»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</si>
  <si>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</si>
  <si>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011060000</t>
  </si>
  <si>
    <t>Основное мероприятие «Комплексное развитие систем коммунальной инфраструктуры  муниципального образования»</t>
  </si>
  <si>
    <r>
      <t xml:space="preserve">  </t>
    </r>
    <r>
      <rPr>
        <rFont val="Times New Roman"/>
        <b val="true"/>
        <color theme="1" tint="0"/>
        <sz val="12"/>
      </rPr>
      <t>Основное мероприятие «Организация досуга и обеспечения жителей поселения услугами организаций культуры»</t>
    </r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</si>
  <si>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</si>
  <si>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</si>
  <si>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Иные бюджетные ассигнования</t>
  </si>
  <si>
    <t xml:space="preserve">                                      </t>
  </si>
  <si>
    <t>Приложение 14</t>
  </si>
  <si>
    <t>к решению ________сессии Собрания</t>
  </si>
  <si>
    <t>первого созыва от _________ г. № ______ "О бюджете муниципального</t>
  </si>
  <si>
    <t>Источники внутреннего финансирования дефицита бюджета</t>
  </si>
  <si>
    <t>муниципального образования «Искровская волость»  на 2021 год</t>
  </si>
  <si>
    <t xml:space="preserve">                                                                                                                                           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</si>
  <si>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</si>
  <si>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</si>
  <si>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</si>
  <si>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</si>
  <si>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</si>
  <si>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</si>
  <si>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</si>
  <si>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</si>
  <si>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</si>
  <si>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</si>
  <si>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</si>
  <si>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</si>
  <si>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</si>
  <si>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</si>
  <si>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</si>
  <si>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</si>
  <si>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</si>
  <si>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</si>
  <si>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</si>
  <si>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</si>
  <si>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</si>
  <si>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r>
      <t>Отчет об использовании бюджетных ассигнований Дорожного фонда муниципального образования "Искровская волость" за 2024 год</t>
    </r>
    <r>
      <t xml:space="preserve">
</t>
    </r>
  </si>
  <si>
    <t>(руб. )</t>
  </si>
  <si>
    <r>
      <rPr>
        <rFont val="Times New Roman"/>
        <b val="true"/>
        <color rgb="000000" tint="0"/>
        <sz val="12"/>
      </rPr>
      <t>Доходы, всего</t>
    </r>
  </si>
  <si>
    <r>
      <rPr>
        <rFont val="Times New Roman"/>
        <color rgb="000000" tint="0"/>
        <sz val="12"/>
      </rPr>
      <t>в том числе:</t>
    </r>
  </si>
  <si>
    <r>
      <rPr>
        <rFont val="Times New Roman"/>
        <color rgb="000000" tint="0"/>
        <sz val="12"/>
      </rPr>
      <t>акцизы на нефтепродукты</t>
    </r>
  </si>
  <si>
    <r>
      <rPr>
        <rFont val="Times New Roman"/>
        <b val="true"/>
        <color rgb="000000" tint="0"/>
        <sz val="12"/>
      </rPr>
      <t>Остаток средств на 01.01.2024 года</t>
    </r>
  </si>
  <si>
    <r>
      <rPr>
        <rFont val="Times New Roman"/>
        <b val="true"/>
        <color rgb="000000" tint="0"/>
        <sz val="12"/>
      </rPr>
      <t>Расходы, всего</t>
    </r>
  </si>
  <si>
    <r>
      <rPr>
        <rFont val="Times New Roman"/>
        <sz val="12"/>
      </rPr>
      <t xml:space="preserve">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</si>
  <si>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b val="true"/>
        <color rgb="000000" tint="0"/>
        <sz val="12"/>
      </rPr>
      <t>Остаток средств на 01.01.2025 года</t>
    </r>
  </si>
  <si>
    <t>Начальник управления                                  С.Н. Варфоломеева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</si>
</sst>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" formatCode="#,##0" numFmtId="1002"/>
    <numFmt co:extendedFormatCode="@" formatCode="@" numFmtId="1003"/>
    <numFmt co:extendedFormatCode="_-* #,##0.00&quot;р.&quot;_-;-* #,##0.00&quot;р.&quot;_-;_-* -??&quot;р.&quot;_-;_-@_-" formatCode="_-* #,##0.00&quot;р.&quot;_-;-* #,##0.00&quot;р.&quot;_-;_-* -??&quot;р.&quot;_-;_-@_-" numFmtId="1004"/>
  </numFmts>
  <fonts count="29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color theme="1" tint="0"/>
      <sz val="12"/>
      <scheme val="minor"/>
    </font>
    <font>
      <name val="Times New Roman"/>
      <b val="true"/>
      <color rgb="000000" tint="0"/>
      <sz val="12"/>
    </font>
    <font>
      <name val="Times New Roman"/>
      <color theme="1" tint="0"/>
      <sz val="10"/>
    </font>
    <font>
      <name val="Times New Roman"/>
      <color rgb="000000" tint="0"/>
      <sz val="12"/>
    </font>
    <font>
      <name val="Times New Roman"/>
      <b val="true"/>
      <color rgb="000000" tint="0"/>
      <sz val="10"/>
    </font>
    <font>
      <name val="Times New Roman"/>
      <b val="true"/>
      <color rgb="000000" tint="0"/>
      <sz val="11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b val="true"/>
      <color theme="1" tint="0"/>
      <sz val="12"/>
    </font>
    <font>
      <name val="Arial"/>
      <color theme="1" tint="0"/>
      <sz val="14"/>
    </font>
    <font>
      <name val="Times New Roman"/>
      <color theme="1" tint="0"/>
      <sz val="12"/>
    </font>
    <font>
      <name val="Arial"/>
      <color theme="1" tint="0"/>
      <sz val="12"/>
    </font>
    <font>
      <name val="Times New Roman"/>
      <color theme="1" tint="0"/>
      <sz val="14"/>
    </font>
    <font>
      <name val="Times New Roman"/>
      <b val="true"/>
      <i val="true"/>
      <color theme="1" tint="0"/>
      <sz val="12"/>
    </font>
    <font>
      <name val="Times New Roman"/>
      <b val="true"/>
      <i val="true"/>
      <color rgb="000000" tint="0"/>
      <sz val="12"/>
    </font>
    <font>
      <name val="Times New Roman"/>
      <b val="true"/>
      <sz val="12"/>
    </font>
    <font>
      <name val="Times New Roman"/>
      <color rgb="333333" tint="0"/>
      <sz val="12"/>
    </font>
    <font>
      <name val="Times New Roman"/>
      <b val="true"/>
      <color theme="1" tint="0"/>
      <sz val="11"/>
    </font>
    <font>
      <name val="Times New Roman"/>
      <b val="true"/>
      <i val="true"/>
      <color theme="1" tint="0"/>
      <sz val="11"/>
    </font>
    <font>
      <name val="Times New Roman"/>
      <b val="true"/>
      <color rgb="FF0000" tint="0"/>
      <sz val="12"/>
    </font>
    <font>
      <name val="Times New Roman"/>
      <sz val="12"/>
    </font>
    <font>
      <name val="Times New Roman"/>
      <color theme="1" tint="0"/>
      <sz val="16"/>
    </font>
    <font>
      <name val="Times New Roman"/>
      <b val="true"/>
      <color rgb="000000" tint="0"/>
      <sz val="8"/>
    </font>
    <font>
      <name val="Times New Roman"/>
      <sz val="8"/>
    </font>
    <font>
      <name val="Times New Roman"/>
      <color rgb="000000" tint="0"/>
      <sz val="8"/>
    </font>
    <font>
      <name val="Times New Roman"/>
      <b val="false"/>
      <color rgb="000000" tint="0"/>
      <sz val="12"/>
    </font>
  </fonts>
  <fills count="6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  <fill>
      <patternFill patternType="solid">
        <fgColor theme="5" tint="0.599993896298105"/>
      </patternFill>
    </fill>
  </fills>
  <borders count="18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none"/>
      <right style="none"/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</border>
  </borders>
  <cellStyleXfs count="1">
    <xf applyFont="true" applyNumberFormat="true" borderId="0" fillId="0" fontId="1" numFmtId="1000" quotePrefix="false"/>
  </cellStyleXfs>
  <cellXfs count="215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right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7" numFmtId="1000" quotePrefix="false">
      <alignment horizontal="center" vertical="top" wrapText="true"/>
    </xf>
    <xf applyAlignment="true" applyBorder="true" applyFont="true" applyNumberFormat="true" borderId="4" fillId="0" fontId="7" numFmtId="1000" quotePrefix="false">
      <alignment vertical="top" wrapText="true"/>
    </xf>
    <xf applyAlignment="true" applyBorder="true" applyFill="true" applyFont="true" applyNumberFormat="true" borderId="4" fillId="2" fontId="8" numFmtId="1001" quotePrefix="false">
      <alignment horizontal="center" vertical="top" wrapText="true"/>
    </xf>
    <xf applyAlignment="true" applyBorder="true" applyFont="true" applyNumberFormat="true" borderId="5" fillId="0" fontId="7" numFmtId="1000" quotePrefix="false">
      <alignment vertical="top" wrapText="true"/>
    </xf>
    <xf applyAlignment="true" applyBorder="true" applyFill="true" applyFont="true" applyNumberFormat="true" borderId="5" fillId="2" fontId="8" numFmtId="1001" quotePrefix="false">
      <alignment horizontal="center" vertical="top" wrapText="true"/>
    </xf>
    <xf applyAlignment="true" applyBorder="true" applyFont="true" applyNumberFormat="true" borderId="3" fillId="0" fontId="9" numFmtId="1000" quotePrefix="false">
      <alignment horizontal="center" vertical="top" wrapText="true"/>
    </xf>
    <xf applyAlignment="true" applyBorder="true" applyFont="true" applyNumberFormat="true" borderId="5" fillId="0" fontId="9" numFmtId="1000" quotePrefix="false">
      <alignment vertical="top" wrapText="true"/>
    </xf>
    <xf applyAlignment="true" applyBorder="true" applyFill="true" applyFont="true" applyNumberFormat="true" borderId="5" fillId="2" fontId="10" numFmtId="1001" quotePrefix="false">
      <alignment horizontal="center" vertical="top" wrapText="true"/>
    </xf>
    <xf applyAlignment="true" applyBorder="true" applyFill="true" applyFont="true" applyNumberFormat="true" borderId="5" fillId="2" fontId="10" numFmtId="1002" quotePrefix="false">
      <alignment horizontal="center" vertical="top" wrapText="true"/>
    </xf>
    <xf applyAlignment="true" applyBorder="true" applyFont="true" applyNumberFormat="true" borderId="5" fillId="0" fontId="10" numFmtId="1001" quotePrefix="false">
      <alignment horizontal="center" vertical="top" wrapText="true"/>
    </xf>
    <xf applyAlignment="true" applyBorder="true" applyFont="true" applyNumberFormat="true" borderId="5" fillId="0" fontId="5" numFmtId="1000" quotePrefix="false">
      <alignment vertical="top" wrapText="true"/>
    </xf>
    <xf applyAlignment="true" applyBorder="true" applyFont="true" applyNumberFormat="true" borderId="3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vertical="top" wrapText="true"/>
    </xf>
    <xf applyAlignment="true" applyFont="true" applyNumberFormat="true" borderId="0" fillId="0" fontId="11" numFmtId="1000" quotePrefix="false">
      <alignment horizontal="center"/>
    </xf>
    <xf applyAlignment="true" applyFont="true" applyNumberFormat="true" borderId="0" fillId="0" fontId="12" numFmtId="1000" quotePrefix="false">
      <alignment horizontal="center"/>
    </xf>
    <xf applyAlignment="true" applyBorder="true" applyFont="true" applyNumberFormat="true" borderId="1" fillId="0" fontId="13" numFmtId="1000" quotePrefix="false">
      <alignment horizontal="center" vertical="center" wrapText="true"/>
    </xf>
    <xf applyAlignment="true" applyBorder="true" applyFont="true" applyNumberFormat="true" borderId="4" fillId="0" fontId="13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vertical="top" wrapText="true"/>
    </xf>
    <xf applyAlignment="true" applyBorder="true" applyFont="true" applyNumberFormat="true" borderId="5" fillId="0" fontId="10" numFmtId="1001" quotePrefix="false">
      <alignment horizontal="right" vertical="top" wrapText="true"/>
    </xf>
    <xf applyAlignment="true" applyBorder="true" applyFill="true" applyFont="true" applyNumberFormat="true" borderId="3" fillId="3" fontId="6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3" fillId="0" fontId="11" numFmtId="1000" quotePrefix="false">
      <alignment vertical="top" wrapText="true"/>
    </xf>
    <xf applyAlignment="true" applyBorder="true" applyFont="true" applyNumberFormat="true" borderId="5" fillId="0" fontId="8" numFmtId="1001" quotePrefix="false">
      <alignment horizontal="right" vertical="top" wrapText="true"/>
    </xf>
    <xf applyFont="true" applyNumberFormat="true" borderId="0" fillId="0" fontId="14" numFmtId="1000" quotePrefix="false"/>
    <xf applyFont="true" applyNumberFormat="true" borderId="0" fillId="0" fontId="13" numFmtId="1000" quotePrefix="false"/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11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wrapText="true"/>
    </xf>
    <xf applyAlignment="true" applyBorder="true" applyFont="true" applyNumberFormat="true" borderId="7" fillId="0" fontId="15" numFmtId="1000" quotePrefix="false">
      <alignment vertical="center"/>
    </xf>
    <xf applyAlignment="true" applyBorder="true" applyFont="true" applyNumberFormat="true" borderId="8" fillId="0" fontId="15" numFmtId="1000" quotePrefix="false">
      <alignment vertical="center"/>
    </xf>
    <xf applyAlignment="true" applyBorder="true" applyFont="true" applyNumberFormat="true" borderId="7" fillId="0" fontId="13" numFmtId="1000" quotePrefix="false">
      <alignment horizontal="center" wrapText="true"/>
    </xf>
    <xf applyAlignment="true" applyBorder="true" applyFont="true" applyNumberFormat="true" borderId="9" fillId="0" fontId="13" numFmtId="1000" quotePrefix="false">
      <alignment horizontal="center" wrapText="true"/>
    </xf>
    <xf applyAlignment="true" applyBorder="true" applyFont="true" applyNumberFormat="true" borderId="10" fillId="0" fontId="13" numFmtId="1000" quotePrefix="false">
      <alignment horizontal="center" wrapText="true"/>
    </xf>
    <xf applyAlignment="true" applyBorder="true" applyFont="true" applyNumberFormat="true" borderId="7" fillId="0" fontId="13" numFmtId="1001" quotePrefix="false">
      <alignment horizontal="center" vertical="center"/>
    </xf>
    <xf applyAlignment="true" applyBorder="true" applyFont="true" applyNumberFormat="true" borderId="11" fillId="0" fontId="5" numFmtId="1000" quotePrefix="false">
      <alignment horizontal="center" wrapText="true"/>
    </xf>
    <xf applyAlignment="true" applyBorder="true" applyFont="true" applyNumberFormat="true" borderId="12" fillId="0" fontId="15" numFmtId="1000" quotePrefix="false">
      <alignment vertical="center"/>
    </xf>
    <xf applyAlignment="true" applyBorder="true" applyFont="true" applyNumberFormat="true" borderId="13" fillId="0" fontId="15" numFmtId="1000" quotePrefix="false">
      <alignment vertical="center"/>
    </xf>
    <xf applyAlignment="true" applyBorder="true" applyFont="true" applyNumberFormat="true" borderId="7" fillId="0" fontId="13" numFmtId="1000" quotePrefix="false">
      <alignment horizontal="center" vertical="center" wrapText="true"/>
    </xf>
    <xf applyAlignment="true" applyBorder="true" applyFill="true" applyFont="true" applyNumberFormat="true" borderId="7" fillId="2" fontId="13" numFmtId="1000" quotePrefix="false">
      <alignment horizontal="center" vertical="center" wrapText="true"/>
    </xf>
    <xf applyAlignment="true" applyBorder="true" applyFont="true" applyNumberFormat="true" borderId="14" fillId="0" fontId="13" numFmtId="1001" quotePrefix="false">
      <alignment horizontal="center" vertical="center"/>
    </xf>
    <xf applyAlignment="true" applyBorder="true" applyFill="true" applyFont="true" applyNumberFormat="true" borderId="7" fillId="2" fontId="5" numFmtId="1000" quotePrefix="false">
      <alignment horizontal="center" vertical="top"/>
    </xf>
    <xf applyAlignment="true" applyBorder="true" applyFill="true" applyFont="true" applyNumberFormat="true" borderId="7" fillId="2" fontId="11" numFmtId="1000" quotePrefix="false">
      <alignment vertical="top" wrapText="true"/>
    </xf>
    <xf applyAlignment="true" applyBorder="true" applyFill="true" applyFont="true" applyNumberFormat="true" borderId="9" fillId="2" fontId="11" numFmtId="1000" quotePrefix="false">
      <alignment vertical="top" wrapText="true"/>
    </xf>
    <xf applyAlignment="true" applyBorder="true" applyFill="true" applyFont="true" applyNumberFormat="true" borderId="10" fillId="2" fontId="11" numFmtId="1000" quotePrefix="false">
      <alignment vertical="top" wrapText="true"/>
    </xf>
    <xf applyAlignment="true" applyBorder="true" applyFill="true" applyFont="true" applyNumberFormat="true" borderId="15" fillId="2" fontId="5" numFmtId="1000" quotePrefix="false">
      <alignment horizontal="center" vertical="top"/>
    </xf>
    <xf applyAlignment="true" applyBorder="true" applyFill="true" applyFont="true" applyNumberFormat="true" borderId="7" fillId="2" fontId="13" numFmtId="1000" quotePrefix="false">
      <alignment horizontal="center" vertical="top"/>
    </xf>
    <xf applyAlignment="true" applyBorder="true" applyFill="true" applyFont="true" applyNumberFormat="true" borderId="7" fillId="2" fontId="11" numFmtId="1003" quotePrefix="false">
      <alignment horizontal="center" vertical="top"/>
    </xf>
    <xf applyAlignment="true" applyBorder="true" applyFill="true" applyFont="true" applyNumberFormat="true" borderId="10" fillId="2" fontId="11" numFmtId="1003" quotePrefix="false">
      <alignment horizontal="center" vertical="top"/>
    </xf>
    <xf applyAlignment="true" applyBorder="true" applyFill="true" applyFont="true" applyNumberFormat="true" borderId="7" fillId="2" fontId="11" numFmtId="1001" quotePrefix="false">
      <alignment vertical="top"/>
    </xf>
    <xf applyAlignment="true" applyBorder="true" applyFill="true" applyFont="true" applyNumberFormat="true" borderId="7" fillId="2" fontId="16" numFmtId="1000" quotePrefix="false">
      <alignment vertical="top" wrapText="true"/>
    </xf>
    <xf applyAlignment="true" applyBorder="true" applyFill="true" applyFont="true" applyNumberFormat="true" borderId="10" fillId="2" fontId="16" numFmtId="1000" quotePrefix="false">
      <alignment vertical="top" wrapText="true"/>
    </xf>
    <xf applyAlignment="true" applyBorder="true" applyFill="true" applyFont="true" applyNumberFormat="true" borderId="7" fillId="2" fontId="16" numFmtId="1003" quotePrefix="false">
      <alignment horizontal="center" vertical="top"/>
    </xf>
    <xf applyAlignment="true" applyBorder="true" applyFill="true" applyFont="true" applyNumberFormat="true" borderId="10" fillId="2" fontId="16" numFmtId="1003" quotePrefix="false">
      <alignment horizontal="center" vertical="top"/>
    </xf>
    <xf applyAlignment="true" applyBorder="true" applyFill="true" applyFont="true" applyNumberFormat="true" borderId="7" fillId="2" fontId="16" numFmtId="1001" quotePrefix="false">
      <alignment vertical="top"/>
    </xf>
    <xf applyAlignment="true" applyBorder="true" applyFill="true" applyFont="true" applyNumberFormat="true" borderId="7" fillId="2" fontId="13" numFmtId="1000" quotePrefix="false">
      <alignment vertical="top" wrapText="true"/>
    </xf>
    <xf applyAlignment="true" applyBorder="true" applyFill="true" applyFont="true" applyNumberFormat="true" borderId="10" fillId="2" fontId="13" numFmtId="1000" quotePrefix="false">
      <alignment vertical="top" wrapText="true"/>
    </xf>
    <xf applyAlignment="true" applyBorder="true" applyFill="true" applyFont="true" applyNumberFormat="true" borderId="7" fillId="2" fontId="13" numFmtId="1003" quotePrefix="false">
      <alignment horizontal="center" vertical="top"/>
    </xf>
    <xf applyAlignment="true" applyBorder="true" applyFill="true" applyFont="true" applyNumberFormat="true" borderId="10" fillId="2" fontId="13" numFmtId="1003" quotePrefix="false">
      <alignment horizontal="center" vertical="top"/>
    </xf>
    <xf applyAlignment="true" applyBorder="true" applyFill="true" applyFont="true" applyNumberFormat="true" borderId="7" fillId="2" fontId="13" numFmtId="1001" quotePrefix="false">
      <alignment vertical="top"/>
    </xf>
    <xf applyAlignment="true" applyBorder="true" applyFill="true" applyFont="true" applyNumberFormat="true" borderId="7" fillId="2" fontId="13" numFmtId="1000" quotePrefix="false">
      <alignment horizontal="left" vertical="top" wrapText="true"/>
    </xf>
    <xf applyAlignment="true" applyBorder="true" applyFill="true" applyFont="true" applyNumberFormat="true" borderId="10" fillId="2" fontId="13" numFmtId="1000" quotePrefix="false">
      <alignment horizontal="left" vertical="top" wrapText="true"/>
    </xf>
    <xf applyAlignment="true" applyBorder="true" applyFill="true" applyFont="true" applyNumberFormat="true" borderId="7" fillId="2" fontId="13" numFmtId="1003" quotePrefix="false">
      <alignment vertical="top"/>
    </xf>
    <xf applyAlignment="true" applyBorder="true" applyFont="true" applyNumberFormat="true" borderId="7" fillId="0" fontId="13" numFmtId="1001" quotePrefix="false">
      <alignment vertical="top"/>
    </xf>
    <xf applyAlignment="true" applyBorder="true" applyFont="true" applyNumberFormat="true" borderId="7" fillId="0" fontId="13" numFmtId="1000" quotePrefix="false">
      <alignment vertical="top" wrapText="true"/>
    </xf>
    <xf applyAlignment="true" applyBorder="true" applyFont="true" applyNumberFormat="true" borderId="10" fillId="0" fontId="13" numFmtId="1000" quotePrefix="false">
      <alignment vertical="top" wrapText="true"/>
    </xf>
    <xf applyAlignment="true" applyBorder="true" applyFont="true" applyNumberFormat="true" borderId="7" fillId="0" fontId="13" numFmtId="1003" quotePrefix="false">
      <alignment horizontal="center" vertical="top"/>
    </xf>
    <xf applyAlignment="true" applyBorder="true" applyFont="true" applyNumberFormat="true" borderId="7" fillId="0" fontId="13" numFmtId="1003" quotePrefix="false">
      <alignment vertical="top"/>
    </xf>
    <xf applyAlignment="true" applyBorder="true" applyFill="true" applyFont="true" applyNumberFormat="true" borderId="7" fillId="4" fontId="6" numFmtId="1001" quotePrefix="false">
      <alignment vertical="top"/>
    </xf>
    <xf applyAlignment="true" applyBorder="true" applyFont="true" applyNumberFormat="true" borderId="7" fillId="0" fontId="13" numFmtId="1000" quotePrefix="false">
      <alignment horizontal="left" vertical="top" wrapText="true"/>
    </xf>
    <xf applyAlignment="true" applyBorder="true" applyFont="true" applyNumberFormat="true" borderId="10" fillId="0" fontId="13" numFmtId="1000" quotePrefix="false">
      <alignment horizontal="left" vertical="top" wrapText="true"/>
    </xf>
    <xf applyAlignment="true" applyBorder="true" applyFill="true" applyFont="true" applyNumberFormat="true" borderId="7" fillId="2" fontId="17" numFmtId="1001" quotePrefix="false">
      <alignment vertical="top"/>
    </xf>
    <xf applyAlignment="true" applyBorder="true" applyFill="true" applyFont="true" applyNumberFormat="true" borderId="7" fillId="2" fontId="6" numFmtId="1001" quotePrefix="false">
      <alignment vertical="top"/>
    </xf>
    <xf applyAlignment="true" applyBorder="true" applyFill="true" applyFont="true" applyNumberFormat="true" borderId="7" fillId="5" fontId="16" numFmtId="1000" quotePrefix="false">
      <alignment vertical="top" wrapText="true"/>
    </xf>
    <xf applyAlignment="true" applyBorder="true" applyFill="true" applyFont="true" applyNumberFormat="true" borderId="10" fillId="5" fontId="16" numFmtId="1000" quotePrefix="false">
      <alignment vertical="top" wrapText="true"/>
    </xf>
    <xf applyAlignment="true" applyBorder="true" applyFill="true" applyFont="true" applyNumberFormat="true" borderId="7" fillId="5" fontId="16" numFmtId="1003" quotePrefix="false">
      <alignment horizontal="center" vertical="top"/>
    </xf>
    <xf applyAlignment="true" applyBorder="true" applyFill="true" applyFont="true" applyNumberFormat="true" borderId="10" fillId="5" fontId="16" numFmtId="1003" quotePrefix="false">
      <alignment horizontal="center" vertical="top"/>
    </xf>
    <xf applyAlignment="true" applyBorder="true" applyFill="true" applyFont="true" applyNumberFormat="true" borderId="7" fillId="5" fontId="4" numFmtId="1001" quotePrefix="false">
      <alignment vertical="top"/>
    </xf>
    <xf applyAlignment="true" applyBorder="true" applyFill="true" applyFont="true" applyNumberFormat="true" borderId="7" fillId="5" fontId="13" numFmtId="1000" quotePrefix="false">
      <alignment vertical="top" wrapText="true"/>
    </xf>
    <xf applyAlignment="true" applyBorder="true" applyFill="true" applyFont="true" applyNumberFormat="true" borderId="10" fillId="5" fontId="13" numFmtId="1000" quotePrefix="false">
      <alignment vertical="top" wrapText="true"/>
    </xf>
    <xf applyAlignment="true" applyBorder="true" applyFill="true" applyFont="true" applyNumberFormat="true" borderId="7" fillId="5" fontId="13" numFmtId="1003" quotePrefix="false">
      <alignment horizontal="center" vertical="top"/>
    </xf>
    <xf applyAlignment="true" applyBorder="true" applyFill="true" applyFont="true" applyNumberFormat="true" borderId="10" fillId="5" fontId="13" numFmtId="1003" quotePrefix="false">
      <alignment horizontal="center" vertical="top"/>
    </xf>
    <xf applyAlignment="true" applyBorder="true" applyFill="true" applyFont="true" applyNumberFormat="true" borderId="7" fillId="5" fontId="6" numFmtId="1001" quotePrefix="false">
      <alignment vertical="top"/>
    </xf>
    <xf applyAlignment="true" applyBorder="true" applyFill="true" applyFont="true" applyNumberFormat="true" borderId="7" fillId="5" fontId="13" numFmtId="1000" quotePrefix="false">
      <alignment horizontal="center" vertical="top"/>
    </xf>
    <xf applyAlignment="true" applyBorder="true" applyFont="true" applyNumberFormat="true" borderId="7" fillId="0" fontId="11" numFmtId="1000" quotePrefix="false">
      <alignment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ont="true" applyNumberFormat="true" borderId="7" fillId="0" fontId="11" numFmtId="1003" quotePrefix="false">
      <alignment horizontal="center" vertical="top"/>
    </xf>
    <xf applyAlignment="true" applyBorder="true" applyFont="true" applyNumberFormat="true" borderId="10" fillId="0" fontId="11" numFmtId="1003" quotePrefix="false">
      <alignment horizontal="center" vertical="top"/>
    </xf>
    <xf applyAlignment="true" applyBorder="true" applyFill="true" applyFont="true" applyNumberFormat="true" borderId="7" fillId="2" fontId="18" numFmtId="1001" quotePrefix="false">
      <alignment vertical="top"/>
    </xf>
    <xf applyAlignment="true" applyBorder="true" applyFont="true" applyNumberFormat="true" borderId="7" fillId="0" fontId="16" numFmtId="1000" quotePrefix="false">
      <alignment vertical="top" wrapText="true"/>
    </xf>
    <xf applyAlignment="true" applyBorder="true" applyFont="true" applyNumberFormat="true" borderId="10" fillId="0" fontId="16" numFmtId="1000" quotePrefix="false">
      <alignment vertical="top" wrapText="true"/>
    </xf>
    <xf applyAlignment="true" applyBorder="true" applyFont="true" applyNumberFormat="true" borderId="7" fillId="0" fontId="16" numFmtId="1003" quotePrefix="false">
      <alignment horizontal="center" vertical="top"/>
    </xf>
    <xf applyAlignment="true" applyBorder="true" applyFont="true" applyNumberFormat="true" borderId="10" fillId="0" fontId="16" numFmtId="1003" quotePrefix="false">
      <alignment horizontal="center" vertical="top"/>
    </xf>
    <xf applyAlignment="true" applyBorder="true" applyFont="true" applyNumberFormat="true" borderId="10" fillId="0" fontId="13" numFmtId="1003" quotePrefix="false">
      <alignment horizontal="center" vertical="top"/>
    </xf>
    <xf applyAlignment="true" applyBorder="true" applyFill="true" applyFont="true" applyNumberFormat="true" borderId="7" fillId="2" fontId="2" numFmtId="1001" quotePrefix="false">
      <alignment vertical="top"/>
    </xf>
    <xf applyAlignment="true" applyBorder="true" applyFill="true" applyFont="true" applyNumberFormat="true" borderId="7" fillId="2" fontId="11" numFmtId="1000" quotePrefix="false">
      <alignment horizontal="center" vertical="top"/>
    </xf>
    <xf applyAlignment="true" applyBorder="true" applyFill="true" applyFont="true" applyNumberFormat="true" borderId="7" fillId="2" fontId="16" numFmtId="1000" quotePrefix="false">
      <alignment horizontal="left" vertical="top" wrapText="true"/>
    </xf>
    <xf applyAlignment="true" applyBorder="true" applyFill="true" applyFont="true" applyNumberFormat="true" borderId="10" fillId="2" fontId="16" numFmtId="1000" quotePrefix="false">
      <alignment horizontal="left" vertical="top" wrapText="true"/>
    </xf>
    <xf applyAlignment="true" applyBorder="true" applyFill="true" applyFont="true" applyNumberFormat="true" borderId="7" fillId="2" fontId="16" numFmtId="1003" quotePrefix="false">
      <alignment vertical="top"/>
    </xf>
    <xf applyAlignment="true" applyBorder="true" applyFill="true" applyFont="true" applyNumberFormat="true" borderId="7" fillId="3" fontId="13" numFmtId="1000" quotePrefix="false">
      <alignment vertical="top" wrapText="true"/>
    </xf>
    <xf applyAlignment="true" applyBorder="true" applyFill="true" applyFont="true" applyNumberFormat="true" borderId="10" fillId="3" fontId="13" numFmtId="1000" quotePrefix="false">
      <alignment vertical="top" wrapText="true"/>
    </xf>
    <xf applyAlignment="true" applyBorder="true" applyFill="true" applyFont="true" applyNumberFormat="true" borderId="7" fillId="3" fontId="13" numFmtId="1003" quotePrefix="false">
      <alignment horizontal="center" vertical="top"/>
    </xf>
    <xf applyAlignment="true" applyBorder="true" applyFill="true" applyFont="true" applyNumberFormat="true" borderId="7" fillId="3" fontId="13" numFmtId="1001" quotePrefix="false">
      <alignment vertical="top"/>
    </xf>
    <xf applyAlignment="true" applyBorder="true" applyFill="true" applyFont="true" applyNumberFormat="true" borderId="7" fillId="2" fontId="11" numFmtId="1000" quotePrefix="false">
      <alignment horizontal="left" vertical="top" wrapText="true"/>
    </xf>
    <xf applyAlignment="true" applyBorder="true" applyFill="true" applyFont="true" applyNumberFormat="true" borderId="10" fillId="2" fontId="11" numFmtId="1000" quotePrefix="false">
      <alignment horizontal="left" vertical="top" wrapText="true"/>
    </xf>
    <xf applyAlignment="true" applyBorder="true" applyFont="true" applyNumberFormat="true" borderId="7" fillId="0" fontId="11" numFmtId="1001" quotePrefix="false">
      <alignment vertical="top"/>
    </xf>
    <xf applyAlignment="true" applyBorder="true" applyFill="true" applyFont="true" applyNumberFormat="true" borderId="7" fillId="2" fontId="4" numFmtId="1001" quotePrefix="false">
      <alignment vertical="top"/>
    </xf>
    <xf applyAlignment="true" applyBorder="true" applyFill="true" applyFont="true" applyNumberFormat="true" borderId="7" fillId="2" fontId="1" numFmtId="1003" quotePrefix="false">
      <alignment horizontal="center" vertical="top"/>
    </xf>
    <xf applyAlignment="true" applyBorder="true" applyFill="true" applyFont="true" applyNumberFormat="true" borderId="7" fillId="2" fontId="19" numFmtId="1000" quotePrefix="false">
      <alignment vertical="top" wrapText="true"/>
    </xf>
    <xf applyAlignment="true" applyBorder="true" applyFill="true" applyFont="true" applyNumberFormat="true" borderId="10" fillId="2" fontId="19" numFmtId="1000" quotePrefix="false">
      <alignment vertical="top" wrapText="true"/>
    </xf>
    <xf applyAlignment="true" applyBorder="true" applyFill="true" applyFont="true" applyNumberFormat="true" borderId="7" fillId="2" fontId="17" numFmtId="1000" quotePrefix="false">
      <alignment vertical="top" wrapText="true"/>
    </xf>
    <xf applyAlignment="true" applyBorder="true" applyFill="true" applyFont="true" applyNumberFormat="true" borderId="10" fillId="2" fontId="17" numFmtId="1000" quotePrefix="false">
      <alignment vertical="top" wrapText="true"/>
    </xf>
    <xf applyAlignment="true" applyBorder="true" applyFill="true" applyFont="true" applyNumberFormat="true" borderId="7" fillId="2" fontId="17" numFmtId="1003" quotePrefix="false">
      <alignment horizontal="center" vertical="top"/>
    </xf>
    <xf applyAlignment="true" applyBorder="true" applyFill="true" applyFont="true" applyNumberFormat="true" borderId="10" fillId="2" fontId="17" numFmtId="1003" quotePrefix="false">
      <alignment horizontal="center" vertical="top"/>
    </xf>
    <xf applyAlignment="true" applyBorder="true" applyFill="true" applyFont="true" applyNumberFormat="true" borderId="7" fillId="2" fontId="6" numFmtId="1000" quotePrefix="false">
      <alignment vertical="top" wrapText="true"/>
    </xf>
    <xf applyAlignment="true" applyBorder="true" applyFill="true" applyFont="true" applyNumberFormat="true" borderId="10" fillId="2" fontId="6" numFmtId="1000" quotePrefix="false">
      <alignment vertical="top" wrapText="true"/>
    </xf>
    <xf applyAlignment="true" applyBorder="true" applyFill="true" applyFont="true" applyNumberFormat="true" borderId="7" fillId="2" fontId="6" numFmtId="1003" quotePrefix="false">
      <alignment horizontal="center" vertical="top"/>
    </xf>
    <xf applyAlignment="true" applyBorder="true" applyFill="true" applyFont="true" applyNumberFormat="true" borderId="10" fillId="2" fontId="6" numFmtId="1003" quotePrefix="false">
      <alignment horizontal="center" vertical="top"/>
    </xf>
    <xf applyAlignment="true" applyBorder="true" applyFont="true" applyNumberFormat="true" borderId="7" fillId="0" fontId="2" numFmtId="1003" quotePrefix="false">
      <alignment horizontal="center" vertical="top"/>
    </xf>
    <xf applyAlignment="true" applyBorder="true" applyFont="true" applyNumberFormat="true" borderId="7" fillId="0" fontId="20" numFmtId="1003" quotePrefix="false">
      <alignment horizontal="center" vertical="top"/>
    </xf>
    <xf applyAlignment="true" applyBorder="true" applyFill="true" applyFont="true" applyNumberFormat="true" borderId="7" fillId="2" fontId="4" numFmtId="1003" quotePrefix="false">
      <alignment horizontal="center" vertical="top"/>
    </xf>
    <xf applyAlignment="true" applyBorder="true" applyFill="true" applyFont="true" applyNumberFormat="true" borderId="7" fillId="2" fontId="21" numFmtId="1003" quotePrefix="false">
      <alignment horizontal="center" vertical="top"/>
    </xf>
    <xf applyAlignment="true" applyBorder="true" applyFill="true" applyFont="true" applyNumberFormat="true" borderId="7" fillId="4" fontId="2" numFmtId="1003" quotePrefix="false">
      <alignment horizontal="center" vertical="top"/>
    </xf>
    <xf applyAlignment="true" applyBorder="true" applyFill="true" applyFont="true" applyNumberFormat="true" borderId="7" fillId="4" fontId="13" numFmtId="1000" quotePrefix="false">
      <alignment horizontal="left" vertical="top" wrapText="true"/>
    </xf>
    <xf applyAlignment="true" applyBorder="true" applyFill="true" applyFont="true" applyNumberFormat="true" borderId="10" fillId="4" fontId="13" numFmtId="1000" quotePrefix="false">
      <alignment horizontal="left" vertical="top" wrapText="true"/>
    </xf>
    <xf applyAlignment="true" applyBorder="true" applyFill="true" applyFont="true" applyNumberFormat="true" borderId="7" fillId="4" fontId="2" numFmtId="1001" quotePrefix="false">
      <alignment vertical="top"/>
    </xf>
    <xf applyAlignment="true" applyBorder="true" applyFill="true" applyFont="true" applyNumberFormat="true" borderId="7" fillId="2" fontId="11" numFmtId="1000" quotePrefix="false">
      <alignment horizontal="right" vertical="top"/>
    </xf>
    <xf applyAlignment="true" applyBorder="true" applyFill="true" applyFont="true" applyNumberFormat="true" borderId="9" fillId="2" fontId="11" numFmtId="1000" quotePrefix="false">
      <alignment horizontal="right" vertical="top"/>
    </xf>
    <xf applyAlignment="true" applyBorder="true" applyFill="true" applyFont="true" applyNumberFormat="true" borderId="10" fillId="2" fontId="11" numFmtId="1000" quotePrefix="false">
      <alignment horizontal="right" vertical="top"/>
    </xf>
    <xf applyAlignment="true" applyBorder="true" applyFill="true" applyFont="true" applyNumberFormat="true" borderId="14" fillId="2" fontId="5" numFmtId="1000" quotePrefix="false">
      <alignment horizontal="center" vertical="top"/>
    </xf>
    <xf applyAlignment="true" applyBorder="true" applyFont="true" applyNumberFormat="true" borderId="3" fillId="0" fontId="1" numFmtId="1000" quotePrefix="false">
      <alignment wrapText="true"/>
    </xf>
    <xf applyBorder="true" applyFill="true" applyFont="true" applyNumberFormat="true" borderId="3" fillId="2" fontId="13" numFmtId="1000" quotePrefix="false"/>
    <xf applyBorder="true" applyFont="true" applyNumberFormat="true" borderId="7" fillId="0" fontId="1" numFmtId="1000" quotePrefix="false"/>
    <xf applyBorder="true" applyFont="true" applyNumberFormat="true" borderId="16" fillId="0" fontId="1" numFmtId="1000" quotePrefix="false"/>
    <xf applyAlignment="true" applyFont="true" applyNumberFormat="true" borderId="0" fillId="0" fontId="22" numFmtId="1000" quotePrefix="false">
      <alignment horizontal="right"/>
    </xf>
    <xf applyAlignment="true" applyFont="true" applyNumberFormat="true" borderId="0" fillId="0" fontId="11" numFmtId="1000" quotePrefix="false">
      <alignment horizontal="center" wrapText="true"/>
    </xf>
    <xf applyAlignment="true" applyBorder="true" applyFill="true" applyFont="true" applyNumberFormat="true" borderId="7" fillId="2" fontId="13" numFmtId="1000" quotePrefix="false">
      <alignment horizontal="center" wrapText="true"/>
    </xf>
    <xf applyAlignment="true" applyBorder="true" applyFont="true" applyNumberFormat="true" borderId="15" fillId="0" fontId="13" numFmtId="1000" quotePrefix="false">
      <alignment horizontal="center" wrapText="true"/>
    </xf>
    <xf applyAlignment="true" applyBorder="true" applyFill="true" applyFont="true" applyNumberFormat="true" borderId="15" fillId="2" fontId="13" numFmtId="1000" quotePrefix="false">
      <alignment horizontal="center" wrapText="true"/>
    </xf>
    <xf applyAlignment="true" applyBorder="true" applyFont="true" applyNumberFormat="true" borderId="14" fillId="0" fontId="13" numFmtId="1000" quotePrefix="false">
      <alignment horizontal="center" wrapText="true"/>
    </xf>
    <xf applyAlignment="true" applyBorder="true" applyFill="true" applyFont="true" applyNumberFormat="true" borderId="14" fillId="2" fontId="13" numFmtId="1000" quotePrefix="false">
      <alignment horizontal="center" wrapText="true"/>
    </xf>
    <xf applyAlignment="true" applyBorder="true" applyFill="true" applyFont="true" applyNumberFormat="true" borderId="7" fillId="2" fontId="11" numFmtId="1001" quotePrefix="false">
      <alignment horizontal="right" vertical="top"/>
    </xf>
    <xf applyAlignment="true" applyBorder="true" applyFill="true" applyFont="true" applyNumberFormat="true" borderId="7" fillId="2" fontId="16" numFmtId="1001" quotePrefix="false">
      <alignment horizontal="right" vertical="top"/>
    </xf>
    <xf applyAlignment="true" applyBorder="true" applyFill="true" applyFont="true" applyNumberFormat="true" borderId="7" fillId="2" fontId="13" numFmtId="1001" quotePrefix="false">
      <alignment horizontal="right" vertical="top"/>
    </xf>
    <xf applyAlignment="true" applyBorder="true" applyFont="true" applyNumberFormat="true" borderId="7" fillId="0" fontId="13" numFmtId="1003" quotePrefix="false">
      <alignment horizontal="center" vertical="top" wrapText="true"/>
    </xf>
    <xf applyAlignment="true" applyBorder="true" applyFont="true" applyNumberFormat="true" borderId="7" fillId="0" fontId="6" numFmtId="1001" quotePrefix="false">
      <alignment vertical="top"/>
    </xf>
    <xf applyAlignment="true" applyBorder="true" applyFont="true" applyNumberFormat="true" borderId="7" fillId="0" fontId="19" numFmtId="1000" quotePrefix="false">
      <alignment vertical="top" wrapText="true"/>
    </xf>
    <xf applyAlignment="true" applyBorder="true" applyFill="true" applyFont="true" applyNumberFormat="true" borderId="7" fillId="3" fontId="6" numFmtId="1001" quotePrefix="false">
      <alignment horizontal="right" vertical="top"/>
    </xf>
    <xf applyAlignment="true" applyBorder="true" applyFill="true" applyFont="true" applyNumberFormat="true" borderId="7" fillId="3" fontId="6" numFmtId="1001" quotePrefix="false">
      <alignment vertical="top"/>
    </xf>
    <xf applyAlignment="true" applyBorder="true" applyFill="true" applyFont="true" applyNumberFormat="true" borderId="7" fillId="2" fontId="6" numFmtId="1001" quotePrefix="false">
      <alignment horizontal="right" vertical="top"/>
    </xf>
    <xf applyAlignment="true" applyBorder="true" applyFont="true" applyNumberFormat="true" borderId="7" fillId="0" fontId="23" numFmtId="1000" quotePrefix="false">
      <alignment vertical="top" wrapText="true"/>
    </xf>
    <xf applyAlignment="true" applyBorder="true" applyFont="true" applyNumberFormat="true" borderId="7" fillId="0" fontId="18" numFmtId="1000" quotePrefix="false">
      <alignment vertical="center" wrapText="true"/>
    </xf>
    <xf applyAlignment="true" applyBorder="true" applyFill="true" applyFont="true" applyNumberFormat="true" borderId="7" fillId="2" fontId="2" numFmtId="1003" quotePrefix="false">
      <alignment horizontal="center" vertical="top"/>
    </xf>
    <xf applyAlignment="true" applyBorder="true" applyFont="true" applyNumberFormat="true" borderId="6" fillId="0" fontId="13" numFmtId="1000" quotePrefix="false">
      <alignment vertical="top" wrapText="true"/>
    </xf>
    <xf applyAlignment="true" applyBorder="true" applyFont="true" applyNumberFormat="true" borderId="7" fillId="0" fontId="2" numFmtId="1003" quotePrefix="false">
      <alignment horizontal="center" vertical="top" wrapText="true"/>
    </xf>
    <xf applyAlignment="true" applyBorder="true" applyFont="true" applyNumberFormat="true" borderId="7" fillId="0" fontId="10" numFmtId="1003" quotePrefix="false">
      <alignment horizontal="center" vertical="top"/>
    </xf>
    <xf applyAlignment="true" applyBorder="true" applyFont="true" applyNumberFormat="true" borderId="7" fillId="0" fontId="13" numFmtId="1001" quotePrefix="false">
      <alignment horizontal="right" vertical="top"/>
    </xf>
    <xf applyAlignment="true" applyBorder="true" applyFill="true" applyFont="true" applyNumberFormat="true" borderId="6" fillId="2" fontId="13" numFmtId="1000" quotePrefix="false">
      <alignment vertical="top" wrapText="true"/>
    </xf>
    <xf applyAlignment="true" applyBorder="true" applyFill="true" applyFont="true" applyNumberFormat="true" borderId="7" fillId="2" fontId="13" numFmtId="1003" quotePrefix="false">
      <alignment horizontal="center" vertical="top" wrapText="true"/>
    </xf>
    <xf applyAlignment="true" applyBorder="true" applyFont="true" applyNumberFormat="true" borderId="7" fillId="0" fontId="6" numFmtId="1000" quotePrefix="false">
      <alignment vertical="top" wrapText="true"/>
    </xf>
    <xf applyAlignment="true" applyBorder="true" applyFont="true" applyNumberFormat="true" borderId="7" fillId="0" fontId="6" numFmtId="1003" quotePrefix="false">
      <alignment horizontal="center" vertical="top"/>
    </xf>
    <xf applyAlignment="true" applyBorder="true" applyFill="true" applyFont="true" applyNumberFormat="true" borderId="7" fillId="2" fontId="17" numFmtId="1001" quotePrefix="false">
      <alignment horizontal="right" vertical="top"/>
    </xf>
    <xf applyAlignment="true" applyBorder="true" applyFont="true" applyNumberFormat="true" borderId="7" fillId="0" fontId="23" numFmtId="1003" quotePrefix="false">
      <alignment horizontal="center" vertical="top"/>
    </xf>
    <xf applyAlignment="true" applyBorder="true" applyFill="true" applyFont="true" applyNumberFormat="true" borderId="7" fillId="2" fontId="23" numFmtId="1001" quotePrefix="false">
      <alignment horizontal="right" vertical="top"/>
    </xf>
    <xf applyAlignment="true" applyBorder="true" applyFont="true" applyNumberFormat="true" borderId="7" fillId="0" fontId="11" numFmtId="1000" quotePrefix="false">
      <alignment horizontal="center"/>
    </xf>
    <xf applyAlignment="true" applyBorder="true" applyFont="true" applyNumberFormat="true" borderId="9" fillId="0" fontId="11" numFmtId="1000" quotePrefix="false">
      <alignment horizontal="center"/>
    </xf>
    <xf applyAlignment="true" applyBorder="true" applyFont="true" applyNumberFormat="true" borderId="10" fillId="0" fontId="11" numFmtId="1000" quotePrefix="false">
      <alignment horizontal="center"/>
    </xf>
    <xf applyAlignment="true" applyFont="true" applyNumberFormat="true" borderId="0" fillId="0" fontId="20" numFmtId="1000" quotePrefix="false">
      <alignment horizontal="center"/>
    </xf>
    <xf applyAlignment="true" applyFont="true" applyNumberFormat="true" borderId="0" fillId="0" fontId="13" numFmtId="1000" quotePrefix="false">
      <alignment horizontal="right"/>
    </xf>
    <xf applyAlignment="true" applyBorder="true" applyFill="true" applyFont="true" applyNumberFormat="true" borderId="10" fillId="2" fontId="13" numFmtId="1000" quotePrefix="false">
      <alignment horizontal="center" wrapText="true"/>
    </xf>
    <xf applyAlignment="true" applyBorder="true" applyFill="true" applyFont="true" applyNumberFormat="true" borderId="7" fillId="3" fontId="13" numFmtId="1003" quotePrefix="false">
      <alignment vertical="top"/>
    </xf>
    <xf applyAlignment="true" applyBorder="true" applyFont="true" applyNumberFormat="true" borderId="7" fillId="0" fontId="6" numFmtId="1003" quotePrefix="false">
      <alignment vertical="top"/>
    </xf>
    <xf applyAlignment="true" applyBorder="true" applyFill="true" applyFont="true" applyNumberFormat="true" borderId="7" fillId="3" fontId="13" numFmtId="1001" quotePrefix="false">
      <alignment horizontal="right" vertical="top"/>
    </xf>
    <xf applyAlignment="true" applyBorder="true" applyFont="true" applyNumberFormat="true" borderId="7" fillId="0" fontId="18" numFmtId="1000" quotePrefix="false">
      <alignment vertical="top" wrapText="true"/>
    </xf>
    <xf applyAlignment="true" applyBorder="true" applyFont="true" applyNumberFormat="true" borderId="7" fillId="0" fontId="4" numFmtId="1003" quotePrefix="false">
      <alignment horizontal="center" vertical="top"/>
    </xf>
    <xf applyAlignment="true" applyBorder="true" applyFill="true" applyFont="true" applyNumberFormat="true" borderId="6" fillId="2" fontId="2" numFmtId="1000" quotePrefix="false">
      <alignment vertical="top" wrapText="true"/>
    </xf>
    <xf applyAlignment="true" applyBorder="true" applyFill="true" applyFont="true" applyNumberFormat="true" borderId="7" fillId="2" fontId="4" numFmtId="1001" quotePrefix="false">
      <alignment horizontal="right" vertical="top"/>
    </xf>
    <xf applyAlignment="true" applyBorder="true" applyFont="true" applyNumberFormat="true" borderId="7" fillId="0" fontId="6" numFmtId="1001" quotePrefix="false">
      <alignment horizontal="right" vertical="top"/>
    </xf>
    <xf applyAlignment="true" applyBorder="true" applyFill="true" applyFont="true" applyNumberFormat="true" borderId="7" fillId="2" fontId="11" numFmtId="1000" quotePrefix="false">
      <alignment horizontal="right"/>
    </xf>
    <xf applyAlignment="true" applyBorder="true" applyFill="true" applyFont="true" applyNumberFormat="true" borderId="9" fillId="2" fontId="11" numFmtId="1000" quotePrefix="false">
      <alignment horizontal="right"/>
    </xf>
    <xf applyAlignment="true" applyBorder="true" applyFill="true" applyFont="true" applyNumberFormat="true" borderId="10" fillId="2" fontId="11" numFmtId="1000" quotePrefix="false">
      <alignment horizontal="right"/>
    </xf>
    <xf applyAlignment="true" applyFont="true" applyNumberFormat="true" borderId="0" fillId="0" fontId="24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0" numFmtId="1000" quotePrefix="false">
      <alignment horizontal="center" vertical="center" wrapText="true"/>
    </xf>
    <xf applyAlignment="true" applyBorder="true" applyFont="true" applyNumberFormat="true" borderId="17" fillId="0" fontId="20" numFmtId="1000" quotePrefix="false">
      <alignment horizontal="center" vertical="center" wrapText="true"/>
    </xf>
    <xf applyAlignment="true" applyBorder="true" applyFont="true" applyNumberFormat="true" borderId="2" fillId="0" fontId="20" numFmtId="1000" quotePrefix="false">
      <alignment horizontal="center" vertical="center" wrapText="true"/>
    </xf>
    <xf applyAlignment="true" applyBorder="true" applyFont="true" applyNumberFormat="true" borderId="1" fillId="0" fontId="20" numFmtId="1000" quotePrefix="false">
      <alignment vertical="top" wrapText="true"/>
    </xf>
    <xf applyAlignment="true" applyBorder="true" applyFont="true" applyNumberFormat="true" borderId="4" fillId="0" fontId="20" numFmtId="1000" quotePrefix="false">
      <alignment vertical="top" wrapText="true"/>
    </xf>
    <xf applyAlignment="true" applyBorder="true" applyFont="true" applyNumberFormat="true" borderId="4" fillId="0" fontId="20" numFmtId="1001" quotePrefix="false">
      <alignment horizontal="right" vertical="top" wrapText="true"/>
    </xf>
    <xf applyAlignment="true" applyBorder="true" applyFont="true" applyNumberFormat="true" borderId="3" fillId="0" fontId="2" numFmtId="1000" quotePrefix="false">
      <alignment vertical="top" wrapText="true"/>
    </xf>
    <xf applyAlignment="true" applyBorder="true" applyFont="true" applyNumberFormat="true" borderId="5" fillId="0" fontId="20" numFmtId="1000" quotePrefix="false">
      <alignment vertical="top" wrapText="true"/>
    </xf>
    <xf applyAlignment="true" applyBorder="true" applyFont="true" applyNumberFormat="true" borderId="5" fillId="0" fontId="20" numFmtId="1001" quotePrefix="false">
      <alignment horizontal="right" vertical="top" wrapText="true"/>
    </xf>
    <xf applyAlignment="true" applyBorder="true" applyFont="true" applyNumberFormat="true" borderId="5" fillId="0" fontId="2" numFmtId="1000" quotePrefix="false">
      <alignment vertical="top" wrapText="true"/>
    </xf>
    <xf applyAlignment="true" applyBorder="true" applyFont="true" applyNumberFormat="true" borderId="5" fillId="0" fontId="2" numFmtId="1001" quotePrefix="false">
      <alignment horizontal="right" vertical="top" wrapText="true"/>
    </xf>
    <xf applyAlignment="true" applyFont="true" applyNumberFormat="true" borderId="0" fillId="0" fontId="9" numFmtId="1004" quotePrefix="false">
      <alignment vertical="top" wrapText="true"/>
    </xf>
    <xf applyAlignment="true" applyFont="true" applyNumberFormat="true" borderId="0" fillId="0" fontId="25" numFmtId="1000" quotePrefix="false">
      <alignment horizontal="center" vertical="center" wrapText="true"/>
    </xf>
    <xf applyAlignment="true" applyFont="true" applyNumberFormat="true" borderId="0" fillId="0" fontId="26" numFmtId="1000" quotePrefix="false">
      <alignment horizontal="right" vertical="top" wrapText="true"/>
    </xf>
    <xf applyAlignment="true" applyFont="true" applyNumberFormat="true" borderId="0" fillId="0" fontId="27" numFmtId="1004" quotePrefix="false">
      <alignment vertical="top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25" numFmtId="1000" quotePrefix="false">
      <alignment horizontal="right" wrapText="true"/>
    </xf>
    <xf applyAlignment="true" applyFont="true" applyNumberFormat="true" borderId="0" fillId="0" fontId="25" numFmtId="1000" quotePrefix="false">
      <alignment wrapText="true"/>
    </xf>
    <xf applyAlignment="true" applyBorder="true" applyFont="true" applyNumberFormat="true" borderId="1" fillId="0" fontId="4" numFmtId="1000" quotePrefix="false">
      <alignment horizontal="left" vertical="top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left" vertical="top" wrapText="true"/>
    </xf>
    <xf applyAlignment="true" applyBorder="true" applyFont="true" applyNumberFormat="true" borderId="1" fillId="0" fontId="28" numFmtId="1001" quotePrefix="false">
      <alignment horizontal="center" shrinkToFit="true" vertical="top"/>
    </xf>
    <xf applyAlignment="true" applyBorder="true" applyFont="true" applyNumberFormat="true" borderId="1" fillId="0" fontId="18" numFmtId="1001" quotePrefix="false">
      <alignment horizontal="center" vertical="center" wrapText="true"/>
    </xf>
    <xf applyAlignment="true" applyBorder="true" applyFont="true" applyNumberFormat="true" borderId="1" fillId="0" fontId="23" numFmtId="1001" quotePrefix="false">
      <alignment horizontal="center" vertical="center" wrapText="true"/>
    </xf>
    <xf applyAlignment="true" applyBorder="true" applyFont="true" applyNumberFormat="true" borderId="1" fillId="0" fontId="23" numFmtId="1000" quotePrefix="false">
      <alignment vertical="top" wrapText="true"/>
    </xf>
    <xf applyFont="true" applyNumberFormat="true" borderId="0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1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3" Target="theme/theme1.xml" Type="http://schemas.openxmlformats.org/officeDocument/2006/relationships/theme"/>
  <Relationship Id="rId9" Target="worksheets/sheet9.xml" Type="http://schemas.openxmlformats.org/officeDocument/2006/relationships/worksheet"/>
  <Relationship Id="rId5" Target="worksheets/sheet5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2" Target="styles.xml" Type="http://schemas.openxmlformats.org/officeDocument/2006/relationships/style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0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44.1406237867613"/>
    <col customWidth="true" max="3" min="3" outlineLevel="0" width="18.9999998308338"/>
    <col customWidth="true" max="4" min="4" outlineLevel="0" width="119.570316545451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1</v>
      </c>
      <c r="C2" s="1" t="s"/>
    </row>
    <row outlineLevel="0" r="3">
      <c r="A3" s="1" t="s">
        <v>2</v>
      </c>
      <c r="B3" s="1" t="s">
        <v>3</v>
      </c>
      <c r="C3" s="1" t="s"/>
    </row>
    <row outlineLevel="0" r="4">
      <c r="A4" s="1" t="s">
        <v>4</v>
      </c>
      <c r="B4" s="1" t="s"/>
      <c r="C4" s="1" t="s"/>
    </row>
    <row outlineLevel="0" r="5">
      <c r="A5" s="1" t="n"/>
      <c r="B5" s="1" t="s">
        <v>5</v>
      </c>
      <c r="C5" s="1" t="s"/>
    </row>
    <row outlineLevel="0" r="6">
      <c r="A6" s="1" t="n"/>
      <c r="B6" s="1" t="s">
        <v>6</v>
      </c>
      <c r="C6" s="1" t="s"/>
    </row>
    <row ht="15.75" outlineLevel="0" r="7">
      <c r="A7" s="2" t="n"/>
    </row>
    <row ht="15.75" outlineLevel="0" r="9">
      <c r="A9" s="3" t="s">
        <v>7</v>
      </c>
      <c r="B9" s="3" t="s"/>
      <c r="C9" s="3" t="s"/>
    </row>
    <row outlineLevel="0" r="10">
      <c r="A10" s="4" t="n"/>
    </row>
    <row ht="15.75" outlineLevel="0" r="11">
      <c r="A11" s="1" t="n"/>
    </row>
    <row customHeight="true" ht="29.25" outlineLevel="0" r="12">
      <c r="A12" s="5" t="s">
        <v>8</v>
      </c>
      <c r="B12" s="5" t="s">
        <v>9</v>
      </c>
      <c r="C12" s="5" t="s">
        <v>10</v>
      </c>
    </row>
    <row ht="15.75" outlineLevel="0" r="13">
      <c r="A13" s="6" t="s"/>
      <c r="B13" s="6" t="s"/>
      <c r="C13" s="6" t="s"/>
    </row>
    <row customHeight="true" ht="19.5" outlineLevel="0" r="14">
      <c r="A14" s="7" t="s">
        <v>11</v>
      </c>
      <c r="B14" s="8" t="s">
        <v>12</v>
      </c>
      <c r="C14" s="9" t="n">
        <f aca="false" ca="false" dt2D="false" dtr="false" t="normal">C15+C17+C21</f>
        <v>2629000</v>
      </c>
    </row>
    <row customHeight="true" ht="22.5" outlineLevel="0" r="15">
      <c r="A15" s="7" t="s">
        <v>13</v>
      </c>
      <c r="B15" s="10" t="s">
        <v>14</v>
      </c>
      <c r="C15" s="11" t="n">
        <f aca="false" ca="false" dt2D="false" dtr="false" t="normal">C16</f>
        <v>46000</v>
      </c>
    </row>
    <row customHeight="true" ht="16.5" outlineLevel="0" r="16">
      <c r="A16" s="12" t="s">
        <v>15</v>
      </c>
      <c r="B16" s="13" t="s">
        <v>16</v>
      </c>
      <c r="C16" s="14" t="n">
        <v>46000</v>
      </c>
    </row>
    <row customHeight="true" ht="27.75" outlineLevel="0" r="17">
      <c r="A17" s="7" t="s">
        <v>17</v>
      </c>
      <c r="B17" s="10" t="s">
        <v>18</v>
      </c>
      <c r="C17" s="11" t="n">
        <f aca="false" ca="false" dt2D="false" dtr="false" t="normal">C18</f>
        <v>1573000</v>
      </c>
      <c r="D17" s="0" t="n"/>
    </row>
    <row customHeight="true" ht="30" outlineLevel="0" r="18">
      <c r="A18" s="12" t="s">
        <v>19</v>
      </c>
      <c r="B18" s="13" t="s">
        <v>20</v>
      </c>
      <c r="C18" s="14" t="n">
        <v>1573000</v>
      </c>
    </row>
    <row customHeight="true" hidden="true" ht="17.25" outlineLevel="0" r="19">
      <c r="A19" s="12" t="s">
        <v>21</v>
      </c>
      <c r="B19" s="13" t="s">
        <v>22</v>
      </c>
      <c r="C19" s="15" t="n"/>
    </row>
    <row customHeight="true" hidden="true" ht="18" outlineLevel="0" r="20">
      <c r="A20" s="12" t="s">
        <v>23</v>
      </c>
      <c r="B20" s="13" t="s">
        <v>24</v>
      </c>
      <c r="C20" s="15" t="n"/>
    </row>
    <row customHeight="true" ht="18" outlineLevel="0" r="21">
      <c r="A21" s="7" t="s">
        <v>25</v>
      </c>
      <c r="B21" s="10" t="s">
        <v>26</v>
      </c>
      <c r="C21" s="11" t="n">
        <f aca="false" ca="false" dt2D="false" dtr="false" t="normal">C22+C23</f>
        <v>1010000</v>
      </c>
    </row>
    <row customHeight="true" ht="19.5" outlineLevel="0" r="22">
      <c r="A22" s="12" t="s">
        <v>27</v>
      </c>
      <c r="B22" s="13" t="s">
        <v>28</v>
      </c>
      <c r="C22" s="14" t="n">
        <v>50000</v>
      </c>
    </row>
    <row customHeight="true" ht="18.75" outlineLevel="0" r="23">
      <c r="A23" s="12" t="s">
        <v>29</v>
      </c>
      <c r="B23" s="13" t="s">
        <v>30</v>
      </c>
      <c r="C23" s="14" t="n">
        <v>960000</v>
      </c>
    </row>
    <row customHeight="true" ht="19.5" outlineLevel="0" r="24">
      <c r="A24" s="7" t="s">
        <v>31</v>
      </c>
      <c r="B24" s="10" t="s">
        <v>32</v>
      </c>
      <c r="C24" s="11" t="n">
        <f aca="false" ca="false" dt2D="false" dtr="false" t="normal">C25</f>
        <v>2186273.01</v>
      </c>
    </row>
    <row customHeight="true" ht="35.25" outlineLevel="0" r="25">
      <c r="A25" s="12" t="s">
        <v>33</v>
      </c>
      <c r="B25" s="13" t="s">
        <v>34</v>
      </c>
      <c r="C25" s="14" t="n">
        <f aca="false" ca="false" dt2D="false" dtr="false" t="normal">C26+C27+C28+C30</f>
        <v>2186273.01</v>
      </c>
    </row>
    <row customHeight="true" ht="35.25" outlineLevel="0" r="26">
      <c r="A26" s="12" t="s">
        <v>35</v>
      </c>
      <c r="B26" s="13" t="s">
        <v>36</v>
      </c>
      <c r="C26" s="16" t="n">
        <v>1696000</v>
      </c>
    </row>
    <row customHeight="true" ht="35.25" outlineLevel="0" r="27">
      <c r="A27" s="12" t="s">
        <v>37</v>
      </c>
      <c r="B27" s="13" t="s">
        <v>38</v>
      </c>
      <c r="C27" s="16" t="n">
        <f aca="false" ca="false" dt2D="false" dtr="false" t="normal">75000+25000+180000+126500+1277.78-239.77</f>
        <v>407538.01</v>
      </c>
    </row>
    <row customHeight="true" ht="30" outlineLevel="0" r="28">
      <c r="A28" s="12" t="s">
        <v>39</v>
      </c>
      <c r="B28" s="13" t="s">
        <v>40</v>
      </c>
      <c r="C28" s="16" t="n">
        <v>82735</v>
      </c>
    </row>
    <row customHeight="true" hidden="true" ht="0.75" outlineLevel="0" r="29">
      <c r="A29" s="12" t="s">
        <v>41</v>
      </c>
      <c r="B29" s="17" t="s">
        <v>42</v>
      </c>
      <c r="C29" s="14" t="n"/>
    </row>
    <row customHeight="true" hidden="true" ht="24.75" outlineLevel="0" r="30">
      <c r="A30" s="12" t="s">
        <v>43</v>
      </c>
      <c r="B30" s="13" t="s">
        <v>44</v>
      </c>
      <c r="C30" s="14" t="n"/>
    </row>
    <row customHeight="true" hidden="true" ht="96.75" outlineLevel="0" r="31">
      <c r="A31" s="12" t="s">
        <v>45</v>
      </c>
      <c r="B31" s="13" t="s">
        <v>46</v>
      </c>
      <c r="C31" s="14" t="n"/>
    </row>
    <row customHeight="true" hidden="true" ht="15" outlineLevel="0" r="32">
      <c r="A32" s="12" t="s">
        <v>47</v>
      </c>
      <c r="B32" s="13" t="s">
        <v>48</v>
      </c>
      <c r="C32" s="14" t="n"/>
    </row>
    <row customHeight="true" ht="24" outlineLevel="0" r="33">
      <c r="A33" s="18" t="n"/>
      <c r="B33" s="19" t="s">
        <v>49</v>
      </c>
      <c r="C33" s="14" t="n">
        <f aca="false" ca="false" dt2D="false" dtr="false" t="normal">C24+C14</f>
        <v>4815273.01</v>
      </c>
    </row>
    <row customHeight="true" ht="64.5" outlineLevel="0" r="101"/>
  </sheetData>
  <mergeCells count="9">
    <mergeCell ref="B12:B13"/>
    <mergeCell ref="C12:C13"/>
    <mergeCell ref="A12:A13"/>
    <mergeCell ref="B2:C2"/>
    <mergeCell ref="B3:C3"/>
    <mergeCell ref="A4:C4"/>
    <mergeCell ref="B5:C5"/>
    <mergeCell ref="B6:C6"/>
    <mergeCell ref="A9:C9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6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7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4" min="4" outlineLevel="0" width="10.0000003383324"/>
  </cols>
  <sheetData>
    <row outlineLevel="0" r="1">
      <c r="A1" s="1" t="n"/>
      <c r="B1" s="1" t="s">
        <v>50</v>
      </c>
    </row>
    <row outlineLevel="0" r="2">
      <c r="A2" s="1" t="s">
        <v>51</v>
      </c>
      <c r="B2" s="1" t="s"/>
    </row>
    <row outlineLevel="0" r="3">
      <c r="A3" s="1" t="s">
        <v>3</v>
      </c>
      <c r="B3" s="1" t="s"/>
    </row>
    <row outlineLevel="0" r="4">
      <c r="A4" s="1" t="s">
        <v>52</v>
      </c>
      <c r="B4" s="1" t="s"/>
    </row>
    <row outlineLevel="0" r="5">
      <c r="A5" s="1" t="s">
        <v>5</v>
      </c>
      <c r="B5" s="1" t="s"/>
    </row>
    <row outlineLevel="0" r="6">
      <c r="A6" s="1" t="s">
        <v>6</v>
      </c>
      <c r="B6" s="1" t="s"/>
    </row>
    <row outlineLevel="0" r="7">
      <c r="A7" s="1" t="n"/>
      <c r="B7" s="1" t="s"/>
    </row>
    <row outlineLevel="0" r="8">
      <c r="A8" s="1" t="n"/>
      <c r="B8" s="1" t="s"/>
    </row>
    <row outlineLevel="0" r="9">
      <c r="A9" s="1" t="n"/>
      <c r="B9" s="1" t="s"/>
    </row>
    <row outlineLevel="0" r="10">
      <c r="A10" s="4" t="n"/>
    </row>
    <row ht="15.75" outlineLevel="0" r="11">
      <c r="A11" s="20" t="s">
        <v>53</v>
      </c>
      <c r="B11" s="20" t="s"/>
    </row>
    <row ht="15.75" outlineLevel="0" r="12">
      <c r="A12" s="20" t="s">
        <v>54</v>
      </c>
      <c r="B12" s="20" t="s"/>
    </row>
    <row ht="18.75" outlineLevel="0" r="13">
      <c r="A13" s="21" t="n"/>
    </row>
    <row ht="16.5" outlineLevel="0" r="14">
      <c r="A14" s="22" t="n"/>
      <c r="B14" s="23" t="s">
        <v>55</v>
      </c>
    </row>
    <row customHeight="true" ht="39.75" outlineLevel="0" r="15">
      <c r="A15" s="24" t="s">
        <v>56</v>
      </c>
      <c r="B15" s="25" t="n">
        <v>1696000</v>
      </c>
    </row>
    <row customHeight="true" ht="35.25" outlineLevel="0" r="16">
      <c r="A16" s="24" t="s">
        <v>42</v>
      </c>
      <c r="B16" s="25" t="n">
        <v>82735</v>
      </c>
    </row>
    <row customHeight="true" hidden="true" ht="48" outlineLevel="0" r="17">
      <c r="A17" s="26" t="s">
        <v>46</v>
      </c>
      <c r="B17" s="25" t="n"/>
    </row>
    <row customHeight="true" ht="37.5" outlineLevel="0" r="18">
      <c r="A18" s="24" t="s">
        <v>57</v>
      </c>
      <c r="B18" s="25" t="n">
        <v>25000</v>
      </c>
    </row>
    <row customHeight="true" ht="51.75" outlineLevel="0" r="19">
      <c r="A19" s="24" t="s">
        <v>58</v>
      </c>
      <c r="B19" s="25" t="n">
        <v>75000</v>
      </c>
    </row>
    <row customHeight="true" ht="86.25" outlineLevel="0" r="20">
      <c r="A20" s="24" t="s">
        <v>59</v>
      </c>
      <c r="B20" s="25" t="n">
        <f aca="false" ca="false" dt2D="false" dtr="false" t="normal">126500+1277.78-239.77</f>
        <v>127538.01</v>
      </c>
      <c r="D20" s="27" t="n"/>
    </row>
    <row customHeight="true" ht="64.5" outlineLevel="0" r="21">
      <c r="A21" s="24" t="s">
        <v>60</v>
      </c>
      <c r="B21" s="25" t="n">
        <v>180000</v>
      </c>
    </row>
    <row ht="16.5" outlineLevel="0" r="22">
      <c r="A22" s="28" t="s">
        <v>61</v>
      </c>
      <c r="B22" s="29" t="n">
        <f aca="false" ca="false" dt2D="false" dtr="false" t="normal">B15+B16+B17+B18+B19+B20+B21</f>
        <v>2186273.01</v>
      </c>
    </row>
    <row ht="15.75" outlineLevel="0" r="23">
      <c r="A23" s="30" t="n"/>
    </row>
    <row ht="15.75" outlineLevel="0" r="70">
      <c r="A70" s="31" t="n"/>
    </row>
    <row ht="15.75" outlineLevel="0" r="71">
      <c r="A71" s="31" t="n"/>
    </row>
  </sheetData>
  <mergeCells count="10">
    <mergeCell ref="A8:B8"/>
    <mergeCell ref="A9:B9"/>
    <mergeCell ref="A11:B11"/>
    <mergeCell ref="A12:B12"/>
    <mergeCell ref="A2:B2"/>
    <mergeCell ref="A3:B3"/>
    <mergeCell ref="A4:B4"/>
    <mergeCell ref="A5:B5"/>
    <mergeCell ref="A6:B6"/>
    <mergeCell ref="A7:B7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3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6.9999998308338"/>
    <col customWidth="true" max="2" min="2" outlineLevel="0" width="44.7109384713839"/>
    <col customWidth="true" max="3" min="3" outlineLevel="0" width="21.0000001691662"/>
  </cols>
  <sheetData>
    <row outlineLevel="0" r="1">
      <c r="A1" s="1" t="n"/>
      <c r="B1" s="0" t="n"/>
      <c r="C1" s="1" t="s">
        <v>0</v>
      </c>
    </row>
    <row outlineLevel="0" r="2">
      <c r="A2" s="1" t="n"/>
      <c r="B2" s="1" t="s">
        <v>1</v>
      </c>
      <c r="C2" s="1" t="s"/>
    </row>
    <row outlineLevel="0" r="3">
      <c r="A3" s="1" t="s">
        <v>2</v>
      </c>
      <c r="B3" s="1" t="s">
        <v>3</v>
      </c>
      <c r="C3" s="1" t="s"/>
    </row>
    <row outlineLevel="0" r="4">
      <c r="A4" s="1" t="s">
        <v>4</v>
      </c>
      <c r="B4" s="1" t="s"/>
      <c r="C4" s="1" t="s"/>
    </row>
    <row outlineLevel="0" r="5">
      <c r="A5" s="1" t="n"/>
      <c r="B5" s="1" t="s">
        <v>5</v>
      </c>
      <c r="C5" s="1" t="s"/>
    </row>
    <row outlineLevel="0" r="6">
      <c r="A6" s="1" t="n"/>
      <c r="B6" s="1" t="s">
        <v>6</v>
      </c>
      <c r="C6" s="1" t="s"/>
    </row>
    <row ht="15.75" outlineLevel="0" r="9">
      <c r="A9" s="3" t="s">
        <v>7</v>
      </c>
      <c r="B9" s="3" t="s"/>
      <c r="C9" s="3" t="s"/>
    </row>
    <row outlineLevel="0" r="10">
      <c r="A10" s="4" t="n"/>
    </row>
    <row ht="15.75" outlineLevel="0" r="11">
      <c r="A11" s="1" t="n"/>
    </row>
    <row outlineLevel="0" r="12">
      <c r="A12" s="5" t="s">
        <v>8</v>
      </c>
      <c r="B12" s="5" t="s">
        <v>9</v>
      </c>
      <c r="C12" s="5" t="s">
        <v>10</v>
      </c>
    </row>
    <row ht="15.75" outlineLevel="0" r="13">
      <c r="A13" s="6" t="s"/>
      <c r="B13" s="6" t="s"/>
      <c r="C13" s="6" t="s"/>
    </row>
    <row ht="15.75" outlineLevel="0" r="14">
      <c r="A14" s="7" t="s">
        <v>11</v>
      </c>
      <c r="B14" s="8" t="s">
        <v>12</v>
      </c>
      <c r="C14" s="9" t="n">
        <f aca="false" ca="false" dt2D="false" dtr="false" t="normal">C15+C17+C21</f>
        <v>2629000</v>
      </c>
    </row>
    <row ht="15.75" outlineLevel="0" r="15">
      <c r="A15" s="7" t="s">
        <v>13</v>
      </c>
      <c r="B15" s="10" t="s">
        <v>14</v>
      </c>
      <c r="C15" s="11" t="n">
        <f aca="false" ca="false" dt2D="false" dtr="false" t="normal">C16</f>
        <v>46000</v>
      </c>
    </row>
    <row ht="15.75" outlineLevel="0" r="16">
      <c r="A16" s="12" t="s">
        <v>15</v>
      </c>
      <c r="B16" s="13" t="s">
        <v>16</v>
      </c>
      <c r="C16" s="14" t="n">
        <v>46000</v>
      </c>
    </row>
    <row ht="26.25" outlineLevel="0" r="17">
      <c r="A17" s="7" t="s">
        <v>17</v>
      </c>
      <c r="B17" s="10" t="s">
        <v>18</v>
      </c>
      <c r="C17" s="11" t="n">
        <f aca="false" ca="false" dt2D="false" dtr="false" t="normal">C18</f>
        <v>1573000</v>
      </c>
    </row>
    <row customHeight="true" ht="29.25" outlineLevel="0" r="18">
      <c r="A18" s="12" t="s">
        <v>19</v>
      </c>
      <c r="B18" s="13" t="s">
        <v>20</v>
      </c>
      <c r="C18" s="14" t="n">
        <v>1573000</v>
      </c>
    </row>
    <row hidden="true" ht="15.75" outlineLevel="0" r="19">
      <c r="A19" s="12" t="s">
        <v>21</v>
      </c>
      <c r="B19" s="13" t="s">
        <v>22</v>
      </c>
      <c r="C19" s="15" t="n"/>
    </row>
    <row hidden="true" ht="15.75" outlineLevel="0" r="20">
      <c r="A20" s="12" t="s">
        <v>23</v>
      </c>
      <c r="B20" s="13" t="s">
        <v>24</v>
      </c>
      <c r="C20" s="15" t="n"/>
    </row>
    <row ht="15.75" outlineLevel="0" r="21">
      <c r="A21" s="7" t="s">
        <v>25</v>
      </c>
      <c r="B21" s="10" t="s">
        <v>26</v>
      </c>
      <c r="C21" s="11" t="n">
        <f aca="false" ca="false" dt2D="false" dtr="false" t="normal">C22+C23</f>
        <v>1010000</v>
      </c>
    </row>
    <row ht="15.75" outlineLevel="0" r="22">
      <c r="A22" s="12" t="s">
        <v>27</v>
      </c>
      <c r="B22" s="13" t="s">
        <v>28</v>
      </c>
      <c r="C22" s="14" t="n">
        <v>50000</v>
      </c>
    </row>
    <row ht="15.75" outlineLevel="0" r="23">
      <c r="A23" s="12" t="s">
        <v>29</v>
      </c>
      <c r="B23" s="13" t="s">
        <v>30</v>
      </c>
      <c r="C23" s="14" t="n">
        <v>960000</v>
      </c>
    </row>
    <row ht="15.75" outlineLevel="0" r="24">
      <c r="A24" s="7" t="s">
        <v>31</v>
      </c>
      <c r="B24" s="10" t="s">
        <v>32</v>
      </c>
      <c r="C24" s="11" t="n">
        <f aca="false" ca="false" dt2D="false" dtr="false" t="normal">C25</f>
        <v>2089038.16</v>
      </c>
    </row>
    <row ht="26.25" outlineLevel="0" r="25">
      <c r="A25" s="12" t="s">
        <v>33</v>
      </c>
      <c r="B25" s="13" t="s">
        <v>34</v>
      </c>
      <c r="C25" s="14" t="n">
        <f aca="false" ca="false" dt2D="false" dtr="false" t="normal">C26+C27+C28+C30</f>
        <v>2089038.16</v>
      </c>
    </row>
    <row ht="26.25" outlineLevel="0" r="26">
      <c r="A26" s="12" t="s">
        <v>35</v>
      </c>
      <c r="B26" s="13" t="s">
        <v>36</v>
      </c>
      <c r="C26" s="16" t="n">
        <v>1696000</v>
      </c>
    </row>
    <row ht="26.25" outlineLevel="0" r="27">
      <c r="A27" s="12" t="s">
        <v>37</v>
      </c>
      <c r="B27" s="13" t="s">
        <v>38</v>
      </c>
      <c r="C27" s="16" t="n">
        <f aca="false" ca="false" dt2D="false" dtr="false" t="normal">75000+25000+180000+126500+1277.78-239.77-97234.85</f>
        <v>310303.16</v>
      </c>
    </row>
    <row customHeight="true" ht="29.25" outlineLevel="0" r="28">
      <c r="A28" s="12" t="s">
        <v>39</v>
      </c>
      <c r="B28" s="13" t="s">
        <v>40</v>
      </c>
      <c r="C28" s="16" t="n">
        <v>82735</v>
      </c>
    </row>
    <row hidden="true" ht="39" outlineLevel="0" r="29">
      <c r="A29" s="12" t="s">
        <v>41</v>
      </c>
      <c r="B29" s="17" t="s">
        <v>42</v>
      </c>
      <c r="C29" s="14" t="n"/>
    </row>
    <row hidden="true" ht="15.75" outlineLevel="0" r="30">
      <c r="A30" s="12" t="s">
        <v>43</v>
      </c>
      <c r="B30" s="13" t="s">
        <v>44</v>
      </c>
      <c r="C30" s="14" t="n"/>
    </row>
    <row hidden="true" ht="64.5" outlineLevel="0" r="31">
      <c r="A31" s="12" t="s">
        <v>45</v>
      </c>
      <c r="B31" s="13" t="s">
        <v>46</v>
      </c>
      <c r="C31" s="14" t="n"/>
    </row>
    <row hidden="true" ht="26.25" outlineLevel="0" r="32">
      <c r="A32" s="12" t="s">
        <v>47</v>
      </c>
      <c r="B32" s="13" t="s">
        <v>48</v>
      </c>
      <c r="C32" s="14" t="n"/>
    </row>
    <row ht="16.5" outlineLevel="0" r="33">
      <c r="A33" s="18" t="n"/>
      <c r="B33" s="19" t="s">
        <v>49</v>
      </c>
      <c r="C33" s="14" t="n">
        <f aca="false" ca="false" dt2D="false" dtr="false" t="normal">C24+C14</f>
        <v>4718038.16</v>
      </c>
    </row>
  </sheetData>
  <mergeCells count="9">
    <mergeCell ref="A12:A13"/>
    <mergeCell ref="B12:B13"/>
    <mergeCell ref="C12:C13"/>
    <mergeCell ref="B2:C2"/>
    <mergeCell ref="B3:C3"/>
    <mergeCell ref="A4:C4"/>
    <mergeCell ref="B5:C5"/>
    <mergeCell ref="B6:C6"/>
    <mergeCell ref="A9:C9"/>
  </mergeCells>
  <pageMargins bottom="0.75" footer="0.300000011920929" header="0.300000011920929" left="0.700000047683716" right="0.700000047683716" top="0.75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7.9999979700058"/>
    <col customWidth="true" max="2" min="2" outlineLevel="0" width="18.1406248017584"/>
  </cols>
  <sheetData>
    <row outlineLevel="0" r="1">
      <c r="A1" s="1" t="n"/>
      <c r="B1" s="1" t="s">
        <v>50</v>
      </c>
    </row>
    <row outlineLevel="0" r="2">
      <c r="A2" s="1" t="s">
        <v>51</v>
      </c>
      <c r="B2" s="1" t="s"/>
    </row>
    <row outlineLevel="0" r="3">
      <c r="A3" s="1" t="s">
        <v>3</v>
      </c>
      <c r="B3" s="1" t="s"/>
    </row>
    <row outlineLevel="0" r="4">
      <c r="A4" s="1" t="s">
        <v>52</v>
      </c>
      <c r="B4" s="1" t="s"/>
    </row>
    <row outlineLevel="0" r="5">
      <c r="A5" s="1" t="s">
        <v>5</v>
      </c>
      <c r="B5" s="1" t="s"/>
    </row>
    <row outlineLevel="0" r="6">
      <c r="A6" s="1" t="s">
        <v>6</v>
      </c>
      <c r="B6" s="1" t="s"/>
    </row>
    <row ht="15.75" outlineLevel="0" r="11">
      <c r="A11" s="20" t="s">
        <v>53</v>
      </c>
      <c r="B11" s="20" t="s"/>
    </row>
    <row ht="15.75" outlineLevel="0" r="12">
      <c r="A12" s="20" t="s">
        <v>54</v>
      </c>
      <c r="B12" s="20" t="s"/>
    </row>
    <row ht="18.75" outlineLevel="0" r="13">
      <c r="A13" s="21" t="n"/>
    </row>
    <row ht="16.5" outlineLevel="0" r="14">
      <c r="A14" s="22" t="n"/>
      <c r="B14" s="23" t="s">
        <v>55</v>
      </c>
    </row>
    <row ht="32.25" outlineLevel="0" r="15">
      <c r="A15" s="24" t="s">
        <v>56</v>
      </c>
      <c r="B15" s="25" t="n">
        <v>1696000</v>
      </c>
    </row>
    <row customHeight="true" ht="33.75" outlineLevel="0" r="16">
      <c r="A16" s="24" t="s">
        <v>42</v>
      </c>
      <c r="B16" s="25" t="n">
        <v>82735</v>
      </c>
    </row>
    <row hidden="true" ht="63.75" outlineLevel="0" r="17">
      <c r="A17" s="26" t="s">
        <v>46</v>
      </c>
      <c r="B17" s="25" t="n"/>
    </row>
    <row ht="32.25" outlineLevel="0" r="18">
      <c r="A18" s="24" t="s">
        <v>57</v>
      </c>
      <c r="B18" s="25" t="n">
        <v>25000</v>
      </c>
    </row>
    <row ht="48" outlineLevel="0" r="19">
      <c r="A19" s="24" t="s">
        <v>58</v>
      </c>
      <c r="B19" s="25" t="n">
        <v>75000</v>
      </c>
    </row>
    <row ht="79.5" outlineLevel="0" r="20">
      <c r="A20" s="24" t="s">
        <v>59</v>
      </c>
      <c r="B20" s="25" t="n">
        <f aca="false" ca="false" dt2D="false" dtr="false" t="normal">126500+1277.78-239.77</f>
        <v>127538.01</v>
      </c>
    </row>
    <row ht="48" outlineLevel="0" r="21">
      <c r="A21" s="24" t="s">
        <v>60</v>
      </c>
      <c r="B21" s="25" t="n">
        <f aca="false" ca="false" dt2D="false" dtr="false" t="normal">180000-97234.85</f>
        <v>82765.15</v>
      </c>
    </row>
    <row ht="16.5" outlineLevel="0" r="22">
      <c r="A22" s="28" t="s">
        <v>61</v>
      </c>
      <c r="B22" s="29" t="n">
        <f aca="false" ca="false" dt2D="false" dtr="false" t="normal">B15+B16+B17+B18+B19+B20+B21</f>
        <v>2089038.16</v>
      </c>
    </row>
  </sheetData>
  <mergeCells count="7">
    <mergeCell ref="A12:B12"/>
    <mergeCell ref="A2:B2"/>
    <mergeCell ref="A3:B3"/>
    <mergeCell ref="A4:B4"/>
    <mergeCell ref="A5:B5"/>
    <mergeCell ref="A6:B6"/>
    <mergeCell ref="A11:B11"/>
  </mergeCells>
  <pageMargins bottom="0.75" footer="0.300000011920929" header="0.300000011920929" left="0.700000047683716" right="0.700000047683716" top="0.75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1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"/>
    <col customWidth="true" max="2" min="2" outlineLevel="0" width="15.5703124854623"/>
    <col customWidth="true" max="3" min="3" outlineLevel="0" width="25.7109372872207"/>
    <col customWidth="true" max="4" min="4" outlineLevel="0" width="7.14062497092456"/>
    <col customWidth="true" max="5" min="5" outlineLevel="0" width="0.140625002643222"/>
    <col customWidth="true" max="6" min="6" outlineLevel="0" width="13.7109379638854"/>
    <col customWidth="true" max="7" min="7" outlineLevel="0" width="8.42578112907261"/>
    <col customWidth="true" max="8" min="8" outlineLevel="0" style="27" width="13.8554681361118"/>
  </cols>
  <sheetData>
    <row outlineLevel="0" r="1">
      <c r="A1" s="4" t="n"/>
      <c r="C1" s="0" t="n"/>
      <c r="D1" s="0" t="n"/>
      <c r="E1" s="0" t="n"/>
      <c r="F1" s="0" t="n"/>
      <c r="G1" s="0" t="n"/>
      <c r="H1" s="32" t="s">
        <v>62</v>
      </c>
    </row>
    <row outlineLevel="0" r="2">
      <c r="A2" s="4" t="n"/>
      <c r="C2" s="0" t="n"/>
      <c r="D2" s="0" t="n"/>
      <c r="E2" s="0" t="n"/>
      <c r="F2" s="1" t="s">
        <v>63</v>
      </c>
      <c r="G2" s="1" t="s"/>
      <c r="H2" s="1" t="s"/>
    </row>
    <row outlineLevel="0" r="3">
      <c r="A3" s="4" t="n"/>
      <c r="C3" s="0" t="n"/>
      <c r="D3" s="0" t="n"/>
      <c r="E3" s="0" t="n"/>
      <c r="F3" s="0" t="n"/>
      <c r="G3" s="0" t="n"/>
      <c r="H3" s="32" t="s">
        <v>64</v>
      </c>
    </row>
    <row outlineLevel="0" r="4">
      <c r="A4" s="4" t="n"/>
      <c r="C4" s="1" t="s">
        <v>65</v>
      </c>
      <c r="D4" s="1" t="s"/>
      <c r="E4" s="1" t="s"/>
      <c r="F4" s="1" t="s"/>
      <c r="G4" s="1" t="s"/>
      <c r="H4" s="1" t="s"/>
    </row>
    <row outlineLevel="0" r="5">
      <c r="A5" s="4" t="n"/>
      <c r="C5" s="0" t="n"/>
      <c r="D5" s="1" t="s">
        <v>5</v>
      </c>
      <c r="E5" s="1" t="s"/>
      <c r="F5" s="1" t="s"/>
      <c r="G5" s="1" t="s"/>
      <c r="H5" s="1" t="s"/>
    </row>
    <row outlineLevel="0" r="6">
      <c r="A6" s="4" t="n"/>
      <c r="C6" s="0" t="n"/>
      <c r="D6" s="0" t="n"/>
      <c r="E6" s="0" t="n"/>
      <c r="F6" s="1" t="s">
        <v>6</v>
      </c>
      <c r="G6" s="1" t="s"/>
      <c r="H6" s="1" t="s"/>
    </row>
    <row outlineLevel="0" r="7">
      <c r="A7" s="4" t="n"/>
      <c r="E7" s="4" t="n"/>
      <c r="F7" s="4" t="s"/>
      <c r="G7" s="4" t="s"/>
      <c r="H7" s="4" t="s"/>
    </row>
    <row customHeight="true" ht="1.5" outlineLevel="0" r="8">
      <c r="A8" s="4" t="n"/>
      <c r="D8" s="4" t="n"/>
      <c r="E8" s="4" t="s"/>
      <c r="F8" s="4" t="s"/>
      <c r="G8" s="4" t="s"/>
      <c r="H8" s="4" t="s"/>
    </row>
    <row hidden="true" ht="15" outlineLevel="0" r="9">
      <c r="D9" s="4" t="n"/>
      <c r="E9" s="4" t="s"/>
      <c r="F9" s="4" t="s"/>
      <c r="G9" s="4" t="s"/>
      <c r="H9" s="4" t="s"/>
    </row>
    <row hidden="true" ht="15.75" outlineLevel="0" r="10">
      <c r="A10" s="2" t="n"/>
    </row>
    <row outlineLevel="0" r="12">
      <c r="A12" s="33" t="s">
        <v>66</v>
      </c>
      <c r="B12" s="33" t="s"/>
      <c r="C12" s="33" t="s"/>
      <c r="D12" s="33" t="s"/>
      <c r="E12" s="33" t="s"/>
      <c r="F12" s="33" t="s"/>
      <c r="G12" s="33" t="s"/>
      <c r="H12" s="33" t="s"/>
    </row>
    <row outlineLevel="0" r="13">
      <c r="A13" s="33" t="s"/>
      <c r="B13" s="33" t="s"/>
      <c r="C13" s="33" t="s"/>
      <c r="D13" s="33" t="s"/>
      <c r="E13" s="33" t="s"/>
      <c r="F13" s="33" t="s"/>
      <c r="G13" s="33" t="s"/>
      <c r="H13" s="33" t="s"/>
    </row>
    <row ht="15.75" outlineLevel="0" r="14">
      <c r="A14" s="20" t="n"/>
    </row>
    <row customHeight="true" ht="30.75" outlineLevel="0" r="15">
      <c r="A15" s="34" t="s">
        <v>67</v>
      </c>
      <c r="B15" s="35" t="s">
        <v>68</v>
      </c>
      <c r="C15" s="36" t="s"/>
      <c r="D15" s="37" t="s">
        <v>69</v>
      </c>
      <c r="E15" s="38" t="s"/>
      <c r="F15" s="38" t="s"/>
      <c r="G15" s="39" t="s"/>
      <c r="H15" s="40" t="s">
        <v>10</v>
      </c>
    </row>
    <row customHeight="true" ht="71.25" outlineLevel="0" r="16">
      <c r="A16" s="41" t="s"/>
      <c r="B16" s="42" t="s"/>
      <c r="C16" s="43" t="s"/>
      <c r="D16" s="44" t="s">
        <v>70</v>
      </c>
      <c r="E16" s="45" t="n"/>
      <c r="F16" s="44" t="s">
        <v>71</v>
      </c>
      <c r="G16" s="44" t="s">
        <v>72</v>
      </c>
      <c r="H16" s="46" t="s"/>
    </row>
    <row customHeight="true" ht="50.25" outlineLevel="0" r="17">
      <c r="A17" s="47" t="n">
        <v>800</v>
      </c>
      <c r="B17" s="48" t="s">
        <v>73</v>
      </c>
      <c r="C17" s="49" t="s"/>
      <c r="D17" s="49" t="s"/>
      <c r="E17" s="49" t="s"/>
      <c r="F17" s="49" t="s"/>
      <c r="G17" s="49" t="s"/>
      <c r="H17" s="50" t="s"/>
    </row>
    <row customHeight="true" ht="79.5" outlineLevel="0" r="18">
      <c r="A18" s="51" t="s"/>
      <c r="B18" s="48" t="s">
        <v>74</v>
      </c>
      <c r="C18" s="50" t="s"/>
      <c r="D18" s="52" t="n"/>
      <c r="E18" s="53" t="s">
        <v>75</v>
      </c>
      <c r="F18" s="54" t="s"/>
      <c r="G18" s="52" t="n"/>
      <c r="H18" s="55" t="n">
        <f aca="false" ca="false" dt2D="false" dtr="false" t="normal">H19</f>
        <v>6736599.28</v>
      </c>
    </row>
    <row customHeight="true" ht="79.5" outlineLevel="0" r="19">
      <c r="A19" s="51" t="s"/>
      <c r="B19" s="48" t="s">
        <v>76</v>
      </c>
      <c r="C19" s="50" t="s"/>
      <c r="D19" s="52" t="n"/>
      <c r="E19" s="53" t="s">
        <v>77</v>
      </c>
      <c r="F19" s="54" t="s"/>
      <c r="G19" s="52" t="n"/>
      <c r="H19" s="55" t="n">
        <f aca="false" ca="false" dt2D="false" dtr="false" t="normal">H20+H50+H55+H64+H72+H85+H92+H100</f>
        <v>6736599.28</v>
      </c>
    </row>
    <row customHeight="true" ht="68.25" outlineLevel="0" r="20">
      <c r="A20" s="51" t="s"/>
      <c r="B20" s="48" t="s">
        <v>78</v>
      </c>
      <c r="C20" s="50" t="s"/>
      <c r="D20" s="52" t="n"/>
      <c r="E20" s="53" t="s">
        <v>79</v>
      </c>
      <c r="F20" s="54" t="s"/>
      <c r="G20" s="52" t="n"/>
      <c r="H20" s="55" t="n">
        <f aca="false" ca="false" dt2D="false" dtr="false" t="normal">H21+H45</f>
        <v>2522845.53</v>
      </c>
    </row>
    <row customHeight="true" ht="22.5" outlineLevel="0" r="21">
      <c r="A21" s="51" t="s"/>
      <c r="B21" s="48" t="s">
        <v>80</v>
      </c>
      <c r="C21" s="50" t="s"/>
      <c r="D21" s="53" t="s">
        <v>81</v>
      </c>
      <c r="E21" s="53" t="s">
        <v>79</v>
      </c>
      <c r="F21" s="54" t="s"/>
      <c r="G21" s="53" t="s">
        <v>82</v>
      </c>
      <c r="H21" s="55" t="n">
        <f aca="false" ca="false" dt2D="false" dtr="false" t="normal">H22+H25</f>
        <v>2440110.53</v>
      </c>
    </row>
    <row customHeight="true" ht="64.5" outlineLevel="0" r="22">
      <c r="A22" s="51" t="s"/>
      <c r="B22" s="56" t="s">
        <v>83</v>
      </c>
      <c r="C22" s="57" t="s"/>
      <c r="D22" s="58" t="s">
        <v>84</v>
      </c>
      <c r="E22" s="58" t="s">
        <v>79</v>
      </c>
      <c r="F22" s="59" t="s"/>
      <c r="G22" s="58" t="s">
        <v>82</v>
      </c>
      <c r="H22" s="60" t="n">
        <f aca="false" ca="false" dt2D="false" dtr="false" t="normal">H23</f>
        <v>606071.56</v>
      </c>
    </row>
    <row customHeight="true" ht="82.5" outlineLevel="0" r="23">
      <c r="A23" s="51" t="s"/>
      <c r="B23" s="61" t="s">
        <v>85</v>
      </c>
      <c r="C23" s="62" t="s"/>
      <c r="D23" s="63" t="s">
        <v>84</v>
      </c>
      <c r="E23" s="63" t="s">
        <v>86</v>
      </c>
      <c r="F23" s="64" t="s"/>
      <c r="G23" s="63" t="s">
        <v>82</v>
      </c>
      <c r="H23" s="65" t="n">
        <f aca="false" ca="false" dt2D="false" dtr="false" t="normal">H24</f>
        <v>606071.56</v>
      </c>
    </row>
    <row customHeight="true" ht="93" outlineLevel="0" r="24">
      <c r="A24" s="51" t="s"/>
      <c r="B24" s="66" t="s">
        <v>87</v>
      </c>
      <c r="C24" s="67" t="s"/>
      <c r="D24" s="63" t="s">
        <v>84</v>
      </c>
      <c r="E24" s="68" t="s">
        <v>86</v>
      </c>
      <c r="F24" s="68" t="n"/>
      <c r="G24" s="52" t="n">
        <v>100</v>
      </c>
      <c r="H24" s="69" t="n">
        <f aca="false" ca="false" dt2D="false" dtr="false" t="normal">590534+15537.56</f>
        <v>606071.56</v>
      </c>
    </row>
    <row customHeight="true" ht="78.75" outlineLevel="0" r="25">
      <c r="A25" s="51" t="s"/>
      <c r="B25" s="56" t="s">
        <v>88</v>
      </c>
      <c r="C25" s="57" t="s"/>
      <c r="D25" s="58" t="s">
        <v>89</v>
      </c>
      <c r="E25" s="58" t="s">
        <v>79</v>
      </c>
      <c r="F25" s="59" t="s"/>
      <c r="G25" s="58" t="s">
        <v>82</v>
      </c>
      <c r="H25" s="60" t="n">
        <f aca="false" ca="false" dt2D="false" dtr="false" t="normal">H26+H28</f>
        <v>1834038.97</v>
      </c>
    </row>
    <row customHeight="true" ht="68.25" outlineLevel="0" r="26">
      <c r="A26" s="51" t="s"/>
      <c r="B26" s="61" t="s">
        <v>90</v>
      </c>
      <c r="C26" s="62" t="s"/>
      <c r="D26" s="63" t="s">
        <v>89</v>
      </c>
      <c r="E26" s="63" t="s">
        <v>86</v>
      </c>
      <c r="F26" s="64" t="s"/>
      <c r="G26" s="63" t="s">
        <v>82</v>
      </c>
      <c r="H26" s="65" t="n">
        <f aca="false" ca="false" dt2D="false" dtr="false" t="normal">H27+H30+H31</f>
        <v>1421219.92</v>
      </c>
    </row>
    <row customHeight="true" ht="98.25" outlineLevel="0" r="27">
      <c r="A27" s="51" t="s"/>
      <c r="B27" s="66" t="s">
        <v>91</v>
      </c>
      <c r="C27" s="67" t="s"/>
      <c r="D27" s="63" t="s">
        <v>89</v>
      </c>
      <c r="E27" s="68" t="s">
        <v>86</v>
      </c>
      <c r="F27" s="68" t="n"/>
      <c r="G27" s="52" t="n">
        <v>100</v>
      </c>
      <c r="H27" s="69" t="n">
        <f aca="false" ca="false" dt2D="false" dtr="false" t="normal">1044556.77+26013.96</f>
        <v>1070570.73</v>
      </c>
    </row>
    <row customHeight="true" ht="98.25" outlineLevel="0" r="28">
      <c r="A28" s="51" t="s"/>
      <c r="B28" s="70" t="s">
        <v>92</v>
      </c>
      <c r="C28" s="71" t="s"/>
      <c r="D28" s="72" t="s">
        <v>89</v>
      </c>
      <c r="E28" s="73" t="s">
        <v>93</v>
      </c>
      <c r="F28" s="73" t="n"/>
      <c r="G28" s="72" t="s">
        <v>82</v>
      </c>
      <c r="H28" s="74" t="n">
        <f aca="false" ca="false" dt2D="false" dtr="false" t="normal">H29</f>
        <v>412819.05</v>
      </c>
    </row>
    <row customHeight="true" ht="98.25" outlineLevel="0" r="29">
      <c r="A29" s="51" t="s"/>
      <c r="B29" s="75" t="s">
        <v>91</v>
      </c>
      <c r="C29" s="76" t="s"/>
      <c r="D29" s="72" t="s">
        <v>89</v>
      </c>
      <c r="E29" s="73" t="s">
        <v>93</v>
      </c>
      <c r="F29" s="73" t="n"/>
      <c r="G29" s="72" t="s">
        <v>94</v>
      </c>
      <c r="H29" s="69" t="n">
        <f aca="false" ca="false" dt2D="false" dtr="false" t="normal">412819.05</f>
        <v>412819.05</v>
      </c>
    </row>
    <row customHeight="true" ht="45" outlineLevel="0" r="30">
      <c r="A30" s="51" t="s"/>
      <c r="B30" s="66" t="s">
        <v>95</v>
      </c>
      <c r="C30" s="67" t="s"/>
      <c r="D30" s="63" t="s">
        <v>89</v>
      </c>
      <c r="E30" s="68" t="s">
        <v>86</v>
      </c>
      <c r="F30" s="68" t="n"/>
      <c r="G30" s="52" t="n">
        <v>200</v>
      </c>
      <c r="H30" s="65" t="n">
        <f aca="false" ca="false" dt2D="false" dtr="false" t="normal">301000+34449.19</f>
        <v>335449.19</v>
      </c>
    </row>
    <row customHeight="true" ht="34.5" outlineLevel="0" r="31">
      <c r="A31" s="51" t="s"/>
      <c r="B31" s="61" t="s">
        <v>96</v>
      </c>
      <c r="C31" s="62" t="s"/>
      <c r="D31" s="63" t="s">
        <v>89</v>
      </c>
      <c r="E31" s="63" t="s">
        <v>86</v>
      </c>
      <c r="F31" s="64" t="s"/>
      <c r="G31" s="52" t="n">
        <v>800</v>
      </c>
      <c r="H31" s="65" t="n">
        <f aca="false" ca="false" dt2D="false" dtr="false" t="normal">9000+6200</f>
        <v>15200</v>
      </c>
    </row>
    <row customHeight="true" ht="50.25" outlineLevel="0" r="32">
      <c r="A32" s="51" t="s"/>
      <c r="B32" s="48" t="s">
        <v>97</v>
      </c>
      <c r="C32" s="50" t="s"/>
      <c r="D32" s="53" t="n"/>
      <c r="E32" s="53" t="n">
        <v>9000000000</v>
      </c>
      <c r="F32" s="54" t="s"/>
      <c r="G32" s="53" t="s">
        <v>82</v>
      </c>
      <c r="H32" s="55" t="n">
        <f aca="false" ca="false" dt2D="false" dtr="false" t="normal">H33</f>
        <v>47117.69</v>
      </c>
    </row>
    <row customHeight="true" ht="24.75" outlineLevel="0" r="33">
      <c r="A33" s="51" t="s"/>
      <c r="B33" s="48" t="s">
        <v>98</v>
      </c>
      <c r="C33" s="50" t="s"/>
      <c r="D33" s="53" t="n"/>
      <c r="E33" s="53" t="n">
        <v>9090000000</v>
      </c>
      <c r="F33" s="54" t="s"/>
      <c r="G33" s="53" t="s">
        <v>82</v>
      </c>
      <c r="H33" s="55" t="n">
        <f aca="false" ca="false" dt2D="false" dtr="false" t="normal">H34+H37</f>
        <v>47117.69</v>
      </c>
    </row>
    <row customHeight="true" ht="24.75" outlineLevel="0" r="34">
      <c r="A34" s="51" t="s"/>
      <c r="B34" s="56" t="s">
        <v>99</v>
      </c>
      <c r="C34" s="57" t="s"/>
      <c r="D34" s="58" t="s">
        <v>100</v>
      </c>
      <c r="E34" s="58" t="n">
        <v>9090000000</v>
      </c>
      <c r="F34" s="59" t="s"/>
      <c r="G34" s="58" t="s">
        <v>82</v>
      </c>
      <c r="H34" s="77" t="n">
        <f aca="false" ca="false" dt2D="false" dtr="false" t="normal">H35</f>
        <v>47117.69</v>
      </c>
    </row>
    <row customHeight="true" ht="67.5" outlineLevel="0" r="35">
      <c r="A35" s="51" t="s"/>
      <c r="B35" s="61" t="s">
        <v>101</v>
      </c>
      <c r="C35" s="62" t="s"/>
      <c r="D35" s="63" t="s">
        <v>100</v>
      </c>
      <c r="E35" s="63" t="n">
        <v>9090020001</v>
      </c>
      <c r="F35" s="64" t="s"/>
      <c r="G35" s="63" t="s">
        <v>82</v>
      </c>
      <c r="H35" s="78" t="n">
        <f aca="false" ca="false" dt2D="false" dtr="false" t="normal">H36</f>
        <v>47117.69</v>
      </c>
    </row>
    <row customHeight="true" ht="18.75" outlineLevel="0" r="36">
      <c r="A36" s="51" t="s"/>
      <c r="B36" s="61" t="s">
        <v>102</v>
      </c>
      <c r="C36" s="62" t="s"/>
      <c r="D36" s="63" t="s">
        <v>100</v>
      </c>
      <c r="E36" s="63" t="n">
        <v>9090020001</v>
      </c>
      <c r="F36" s="64" t="s"/>
      <c r="G36" s="63" t="n">
        <v>800</v>
      </c>
      <c r="H36" s="78" t="n">
        <f aca="false" ca="false" dt2D="false" dtr="false" t="normal">652161.53-631759.8+26715.96</f>
        <v>47117.69</v>
      </c>
    </row>
    <row customHeight="true" ht="33" outlineLevel="0" r="37">
      <c r="A37" s="51" t="s"/>
      <c r="B37" s="56" t="s">
        <v>103</v>
      </c>
      <c r="C37" s="57" t="s"/>
      <c r="D37" s="58" t="s">
        <v>104</v>
      </c>
      <c r="E37" s="58" t="n">
        <v>9090000000</v>
      </c>
      <c r="F37" s="59" t="s"/>
      <c r="G37" s="58" t="s">
        <v>82</v>
      </c>
      <c r="H37" s="77" t="n">
        <f aca="false" ca="false" dt2D="false" dtr="false" t="normal">H38</f>
        <v>0</v>
      </c>
    </row>
    <row customHeight="true" ht="36" outlineLevel="0" r="38">
      <c r="A38" s="51" t="s"/>
      <c r="B38" s="61" t="s">
        <v>105</v>
      </c>
      <c r="C38" s="62" t="s"/>
      <c r="D38" s="63" t="s">
        <v>104</v>
      </c>
      <c r="E38" s="63" t="n">
        <v>9090020004</v>
      </c>
      <c r="F38" s="64" t="s"/>
      <c r="G38" s="63" t="s">
        <v>82</v>
      </c>
      <c r="H38" s="78" t="n">
        <f aca="false" ca="false" dt2D="false" dtr="false" t="normal">H39</f>
        <v>0</v>
      </c>
    </row>
    <row customHeight="true" ht="16.5" outlineLevel="0" r="39">
      <c r="A39" s="51" t="s"/>
      <c r="B39" s="61" t="s">
        <v>102</v>
      </c>
      <c r="C39" s="62" t="s"/>
      <c r="D39" s="63" t="s">
        <v>104</v>
      </c>
      <c r="E39" s="63" t="n">
        <v>9090020004</v>
      </c>
      <c r="F39" s="64" t="s"/>
      <c r="G39" s="63" t="n">
        <v>800</v>
      </c>
      <c r="H39" s="78" t="n"/>
    </row>
    <row customHeight="true" hidden="true" ht="33" outlineLevel="0" r="40">
      <c r="A40" s="51" t="s"/>
      <c r="B40" s="79" t="s">
        <v>103</v>
      </c>
      <c r="C40" s="80" t="s"/>
      <c r="D40" s="81" t="s">
        <v>104</v>
      </c>
      <c r="E40" s="81" t="s">
        <v>79</v>
      </c>
      <c r="F40" s="82" t="s"/>
      <c r="G40" s="81" t="s">
        <v>82</v>
      </c>
      <c r="H40" s="83" t="n">
        <f aca="false" ca="false" dt2D="false" dtr="false" t="normal">H43</f>
        <v>0</v>
      </c>
    </row>
    <row customHeight="true" hidden="true" ht="37.5" outlineLevel="0" r="41">
      <c r="A41" s="51" t="s"/>
      <c r="B41" s="84" t="s">
        <v>106</v>
      </c>
      <c r="C41" s="85" t="s"/>
      <c r="D41" s="86" t="s">
        <v>104</v>
      </c>
      <c r="E41" s="86" t="s">
        <v>107</v>
      </c>
      <c r="F41" s="87" t="s"/>
      <c r="G41" s="86" t="s">
        <v>82</v>
      </c>
      <c r="H41" s="88" t="n"/>
    </row>
    <row customHeight="true" hidden="true" ht="49.5" outlineLevel="0" r="42">
      <c r="A42" s="51" t="s"/>
      <c r="B42" s="84" t="s">
        <v>108</v>
      </c>
      <c r="C42" s="85" t="s"/>
      <c r="D42" s="86" t="s">
        <v>104</v>
      </c>
      <c r="E42" s="86" t="s">
        <v>107</v>
      </c>
      <c r="F42" s="87" t="s"/>
      <c r="G42" s="89" t="n">
        <v>100</v>
      </c>
      <c r="H42" s="88" t="n"/>
    </row>
    <row customHeight="true" hidden="true" ht="85.5" outlineLevel="0" r="43">
      <c r="A43" s="51" t="s"/>
      <c r="B43" s="84" t="s">
        <v>109</v>
      </c>
      <c r="C43" s="85" t="s"/>
      <c r="D43" s="86" t="s">
        <v>104</v>
      </c>
      <c r="E43" s="86" t="s">
        <v>110</v>
      </c>
      <c r="F43" s="87" t="s"/>
      <c r="G43" s="86" t="s">
        <v>82</v>
      </c>
      <c r="H43" s="88" t="n">
        <f aca="false" ca="false" dt2D="false" dtr="false" t="normal">H44</f>
        <v>0</v>
      </c>
    </row>
    <row customHeight="true" hidden="true" ht="53.25" outlineLevel="0" r="44">
      <c r="A44" s="51" t="s"/>
      <c r="B44" s="84" t="s">
        <v>95</v>
      </c>
      <c r="C44" s="85" t="s"/>
      <c r="D44" s="86" t="s">
        <v>104</v>
      </c>
      <c r="E44" s="86" t="s">
        <v>110</v>
      </c>
      <c r="F44" s="87" t="s"/>
      <c r="G44" s="89" t="n">
        <v>200</v>
      </c>
      <c r="H44" s="88" t="n"/>
    </row>
    <row customHeight="true" ht="16.5" outlineLevel="0" r="45">
      <c r="A45" s="51" t="s"/>
      <c r="B45" s="90" t="s">
        <v>111</v>
      </c>
      <c r="C45" s="91" t="s"/>
      <c r="D45" s="53" t="s">
        <v>112</v>
      </c>
      <c r="E45" s="92" t="s">
        <v>79</v>
      </c>
      <c r="F45" s="93" t="s"/>
      <c r="G45" s="53" t="s">
        <v>82</v>
      </c>
      <c r="H45" s="94" t="n">
        <f aca="false" ca="false" dt2D="false" dtr="false" t="normal">H46</f>
        <v>82735</v>
      </c>
    </row>
    <row customHeight="true" ht="33.75" outlineLevel="0" r="46">
      <c r="A46" s="51" t="s"/>
      <c r="B46" s="95" t="s">
        <v>113</v>
      </c>
      <c r="C46" s="96" t="s"/>
      <c r="D46" s="58" t="s">
        <v>114</v>
      </c>
      <c r="E46" s="97" t="s">
        <v>79</v>
      </c>
      <c r="F46" s="98" t="s"/>
      <c r="G46" s="58" t="s">
        <v>82</v>
      </c>
      <c r="H46" s="60" t="n">
        <f aca="false" ca="false" dt2D="false" dtr="false" t="normal">H47</f>
        <v>82735</v>
      </c>
    </row>
    <row customHeight="true" ht="67.5" outlineLevel="0" r="47">
      <c r="A47" s="51" t="s"/>
      <c r="B47" s="70" t="s">
        <v>115</v>
      </c>
      <c r="C47" s="71" t="s"/>
      <c r="D47" s="63" t="s">
        <v>114</v>
      </c>
      <c r="E47" s="72" t="s">
        <v>116</v>
      </c>
      <c r="F47" s="99" t="s"/>
      <c r="G47" s="63" t="s">
        <v>117</v>
      </c>
      <c r="H47" s="65" t="n">
        <f aca="false" ca="false" dt2D="false" dtr="false" t="normal">H48+H49</f>
        <v>82735</v>
      </c>
    </row>
    <row customHeight="true" ht="96" outlineLevel="0" r="48">
      <c r="A48" s="51" t="s"/>
      <c r="B48" s="75" t="s">
        <v>87</v>
      </c>
      <c r="C48" s="76" t="s"/>
      <c r="D48" s="63" t="s">
        <v>114</v>
      </c>
      <c r="E48" s="73" t="s">
        <v>116</v>
      </c>
      <c r="F48" s="73" t="n"/>
      <c r="G48" s="63" t="n">
        <v>100</v>
      </c>
      <c r="H48" s="100" t="n">
        <v>78295</v>
      </c>
    </row>
    <row customHeight="true" ht="49.5" outlineLevel="0" r="49">
      <c r="A49" s="51" t="s"/>
      <c r="B49" s="70" t="s">
        <v>95</v>
      </c>
      <c r="C49" s="71" t="s"/>
      <c r="D49" s="63" t="s">
        <v>114</v>
      </c>
      <c r="E49" s="72" t="s">
        <v>116</v>
      </c>
      <c r="F49" s="99" t="s"/>
      <c r="G49" s="63" t="n">
        <v>200</v>
      </c>
      <c r="H49" s="100" t="n">
        <v>4440</v>
      </c>
    </row>
    <row customHeight="true" ht="36" outlineLevel="0" r="50">
      <c r="A50" s="51" t="s"/>
      <c r="B50" s="90" t="s">
        <v>118</v>
      </c>
      <c r="C50" s="91" t="s"/>
      <c r="D50" s="63" t="n"/>
      <c r="E50" s="53" t="s">
        <v>119</v>
      </c>
      <c r="F50" s="54" t="s"/>
      <c r="G50" s="53" t="n"/>
      <c r="H50" s="55" t="n">
        <f aca="false" ca="false" dt2D="false" dtr="false" t="normal">H51</f>
        <v>65000</v>
      </c>
    </row>
    <row customHeight="true" ht="34.5" outlineLevel="0" r="51">
      <c r="A51" s="51" t="s"/>
      <c r="B51" s="48" t="s">
        <v>120</v>
      </c>
      <c r="C51" s="50" t="s"/>
      <c r="D51" s="53" t="s">
        <v>121</v>
      </c>
      <c r="E51" s="53" t="s">
        <v>119</v>
      </c>
      <c r="F51" s="54" t="s"/>
      <c r="G51" s="53" t="s">
        <v>82</v>
      </c>
      <c r="H51" s="55" t="n">
        <f aca="false" ca="false" dt2D="false" dtr="false" t="normal">H52</f>
        <v>65000</v>
      </c>
    </row>
    <row customHeight="true" ht="50.25" outlineLevel="0" r="52">
      <c r="A52" s="51" t="s"/>
      <c r="B52" s="56" t="s">
        <v>122</v>
      </c>
      <c r="C52" s="57" t="s"/>
      <c r="D52" s="58" t="s">
        <v>123</v>
      </c>
      <c r="E52" s="58" t="s">
        <v>119</v>
      </c>
      <c r="F52" s="59" t="s"/>
      <c r="G52" s="58" t="s">
        <v>82</v>
      </c>
      <c r="H52" s="60" t="n">
        <f aca="false" ca="false" dt2D="false" dtr="false" t="normal">H53</f>
        <v>65000</v>
      </c>
    </row>
    <row customHeight="true" ht="52.5" outlineLevel="0" r="53">
      <c r="A53" s="51" t="s"/>
      <c r="B53" s="61" t="s">
        <v>124</v>
      </c>
      <c r="C53" s="62" t="s"/>
      <c r="D53" s="63" t="s">
        <v>123</v>
      </c>
      <c r="E53" s="63" t="s">
        <v>125</v>
      </c>
      <c r="F53" s="64" t="s"/>
      <c r="G53" s="63" t="s">
        <v>82</v>
      </c>
      <c r="H53" s="65" t="n">
        <f aca="false" ca="false" dt2D="false" dtr="false" t="normal">H54</f>
        <v>65000</v>
      </c>
    </row>
    <row customHeight="true" ht="52.5" outlineLevel="0" r="54">
      <c r="A54" s="51" t="s"/>
      <c r="B54" s="61" t="s">
        <v>95</v>
      </c>
      <c r="C54" s="62" t="s"/>
      <c r="D54" s="63" t="s">
        <v>123</v>
      </c>
      <c r="E54" s="63" t="s">
        <v>125</v>
      </c>
      <c r="F54" s="64" t="s"/>
      <c r="G54" s="63" t="n">
        <v>200</v>
      </c>
      <c r="H54" s="65" t="n">
        <v>65000</v>
      </c>
    </row>
    <row customHeight="true" ht="66" outlineLevel="0" r="55">
      <c r="A55" s="51" t="s"/>
      <c r="B55" s="48" t="s">
        <v>126</v>
      </c>
      <c r="C55" s="50" t="s"/>
      <c r="D55" s="101" t="n"/>
      <c r="E55" s="53" t="s">
        <v>127</v>
      </c>
      <c r="F55" s="54" t="s"/>
      <c r="G55" s="53" t="n"/>
      <c r="H55" s="55" t="n">
        <f aca="false" ca="false" dt2D="false" dtr="false" t="normal">H57</f>
        <v>2744022.1</v>
      </c>
    </row>
    <row customHeight="true" ht="21.75" outlineLevel="0" r="56">
      <c r="A56" s="51" t="s"/>
      <c r="B56" s="48" t="s">
        <v>128</v>
      </c>
      <c r="C56" s="50" t="s"/>
      <c r="D56" s="53" t="s">
        <v>129</v>
      </c>
      <c r="E56" s="53" t="s">
        <v>127</v>
      </c>
      <c r="F56" s="54" t="s"/>
      <c r="G56" s="53" t="s">
        <v>82</v>
      </c>
      <c r="H56" s="55" t="n">
        <f aca="false" ca="false" dt2D="false" dtr="false" t="normal">H57</f>
        <v>2744022.1</v>
      </c>
    </row>
    <row customHeight="true" ht="34.5" outlineLevel="0" r="57">
      <c r="A57" s="51" t="s"/>
      <c r="B57" s="102" t="s">
        <v>130</v>
      </c>
      <c r="C57" s="103" t="s"/>
      <c r="D57" s="58" t="s">
        <v>131</v>
      </c>
      <c r="E57" s="104" t="s">
        <v>127</v>
      </c>
      <c r="F57" s="104" t="n"/>
      <c r="G57" s="58" t="s">
        <v>82</v>
      </c>
      <c r="H57" s="60" t="n">
        <f aca="false" ca="false" dt2D="false" dtr="false" t="normal">H58+H62</f>
        <v>2744022.1</v>
      </c>
    </row>
    <row customHeight="true" ht="81" outlineLevel="0" r="58">
      <c r="A58" s="51" t="s"/>
      <c r="B58" s="61" t="s">
        <v>132</v>
      </c>
      <c r="C58" s="62" t="s"/>
      <c r="D58" s="63" t="s">
        <v>131</v>
      </c>
      <c r="E58" s="63" t="s">
        <v>133</v>
      </c>
      <c r="F58" s="64" t="s"/>
      <c r="G58" s="63" t="s">
        <v>82</v>
      </c>
      <c r="H58" s="65" t="n">
        <f aca="false" ca="false" dt2D="false" dtr="false" t="normal">H59</f>
        <v>2744022.1</v>
      </c>
    </row>
    <row customHeight="true" ht="45.75" outlineLevel="0" r="59">
      <c r="A59" s="51" t="s"/>
      <c r="B59" s="61" t="s">
        <v>95</v>
      </c>
      <c r="C59" s="62" t="s"/>
      <c r="D59" s="63" t="s">
        <v>131</v>
      </c>
      <c r="E59" s="63" t="s">
        <v>133</v>
      </c>
      <c r="F59" s="64" t="s"/>
      <c r="G59" s="63" t="n">
        <v>200</v>
      </c>
      <c r="H59" s="65" t="n">
        <f aca="false" ca="false" dt2D="false" dtr="false" t="normal">1313000+1171022.1+260000</f>
        <v>2744022.1</v>
      </c>
    </row>
    <row customHeight="true" hidden="true" ht="36" outlineLevel="0" r="60">
      <c r="A60" s="51" t="s"/>
      <c r="B60" s="61" t="s">
        <v>134</v>
      </c>
      <c r="C60" s="62" t="s"/>
      <c r="D60" s="63" t="s">
        <v>131</v>
      </c>
      <c r="E60" s="63" t="s">
        <v>135</v>
      </c>
      <c r="F60" s="64" t="s"/>
      <c r="G60" s="63" t="s">
        <v>82</v>
      </c>
      <c r="H60" s="65" t="n"/>
    </row>
    <row customHeight="true" hidden="true" ht="52.5" outlineLevel="0" r="61">
      <c r="A61" s="51" t="s"/>
      <c r="B61" s="61" t="s">
        <v>95</v>
      </c>
      <c r="C61" s="62" t="s"/>
      <c r="D61" s="63" t="s">
        <v>131</v>
      </c>
      <c r="E61" s="63" t="s">
        <v>135</v>
      </c>
      <c r="F61" s="64" t="s"/>
      <c r="G61" s="63" t="s">
        <v>136</v>
      </c>
      <c r="H61" s="65" t="n"/>
    </row>
    <row customHeight="true" hidden="true" ht="49.5" outlineLevel="0" r="62">
      <c r="A62" s="51" t="s"/>
      <c r="B62" s="105" t="s">
        <v>137</v>
      </c>
      <c r="C62" s="106" t="s"/>
      <c r="D62" s="107" t="s">
        <v>131</v>
      </c>
      <c r="E62" s="107" t="n"/>
      <c r="F62" s="107" t="s">
        <v>138</v>
      </c>
      <c r="G62" s="107" t="s">
        <v>82</v>
      </c>
      <c r="H62" s="108" t="n">
        <f aca="false" ca="false" dt2D="false" dtr="false" t="normal">H63</f>
        <v>0</v>
      </c>
    </row>
    <row customHeight="true" hidden="true" ht="52.5" outlineLevel="0" r="63">
      <c r="A63" s="51" t="s"/>
      <c r="B63" s="105" t="s">
        <v>95</v>
      </c>
      <c r="C63" s="106" t="s"/>
      <c r="D63" s="107" t="s">
        <v>131</v>
      </c>
      <c r="E63" s="107" t="n"/>
      <c r="F63" s="107" t="s">
        <v>138</v>
      </c>
      <c r="G63" s="107" t="s">
        <v>136</v>
      </c>
      <c r="H63" s="108" t="n"/>
    </row>
    <row customHeight="true" ht="64.5" outlineLevel="0" r="64">
      <c r="A64" s="51" t="s"/>
      <c r="B64" s="109" t="s">
        <v>139</v>
      </c>
      <c r="C64" s="110" t="s"/>
      <c r="D64" s="53" t="n"/>
      <c r="E64" s="53" t="n"/>
      <c r="F64" s="92" t="s">
        <v>140</v>
      </c>
      <c r="G64" s="53" t="n"/>
      <c r="H64" s="111" t="n">
        <f aca="false" ca="false" dt2D="false" dtr="false" t="normal">H65</f>
        <v>201600</v>
      </c>
    </row>
    <row customHeight="true" ht="32.25" outlineLevel="0" r="65">
      <c r="A65" s="51" t="s"/>
      <c r="B65" s="102" t="s">
        <v>141</v>
      </c>
      <c r="C65" s="103" t="s"/>
      <c r="D65" s="58" t="s">
        <v>142</v>
      </c>
      <c r="E65" s="58" t="n"/>
      <c r="F65" s="97" t="s">
        <v>140</v>
      </c>
      <c r="G65" s="58" t="n"/>
      <c r="H65" s="69" t="n">
        <f aca="false" ca="false" dt2D="false" dtr="false" t="normal">H68+H70+H66</f>
        <v>201600</v>
      </c>
    </row>
    <row customHeight="true" ht="103.5" outlineLevel="0" r="66">
      <c r="A66" s="51" t="s"/>
      <c r="B66" s="75" t="s">
        <v>143</v>
      </c>
      <c r="C66" s="76" t="s"/>
      <c r="D66" s="72" t="s">
        <v>142</v>
      </c>
      <c r="E66" s="72" t="s">
        <v>144</v>
      </c>
      <c r="F66" s="72" t="s">
        <v>144</v>
      </c>
      <c r="G66" s="72" t="s">
        <v>82</v>
      </c>
      <c r="H66" s="69" t="n">
        <f aca="false" ca="false" dt2D="false" dtr="false" t="normal">H67</f>
        <v>36069.7</v>
      </c>
    </row>
    <row customHeight="true" ht="32.25" outlineLevel="0" r="67">
      <c r="A67" s="51" t="s"/>
      <c r="B67" s="75" t="s">
        <v>95</v>
      </c>
      <c r="C67" s="76" t="s"/>
      <c r="D67" s="72" t="s">
        <v>142</v>
      </c>
      <c r="E67" s="72" t="n"/>
      <c r="F67" s="72" t="s">
        <v>144</v>
      </c>
      <c r="G67" s="72" t="s">
        <v>136</v>
      </c>
      <c r="H67" s="69" t="n">
        <f aca="false" ca="false" dt2D="false" dtr="false" t="normal">36069.7</f>
        <v>36069.7</v>
      </c>
    </row>
    <row customHeight="true" ht="84.75" outlineLevel="0" r="68">
      <c r="A68" s="51" t="s"/>
      <c r="B68" s="66" t="s">
        <v>145</v>
      </c>
      <c r="C68" s="67" t="s"/>
      <c r="D68" s="63" t="s">
        <v>142</v>
      </c>
      <c r="E68" s="63" t="n"/>
      <c r="F68" s="72" t="s">
        <v>146</v>
      </c>
      <c r="G68" s="63" t="s">
        <v>82</v>
      </c>
      <c r="H68" s="69" t="n">
        <f aca="false" ca="false" dt2D="false" dtr="false" t="normal">H69</f>
        <v>82765.15</v>
      </c>
    </row>
    <row customHeight="true" ht="52.5" outlineLevel="0" r="69">
      <c r="A69" s="51" t="s"/>
      <c r="B69" s="66" t="s">
        <v>95</v>
      </c>
      <c r="C69" s="67" t="s"/>
      <c r="D69" s="63" t="s">
        <v>142</v>
      </c>
      <c r="E69" s="63" t="n"/>
      <c r="F69" s="72" t="s">
        <v>146</v>
      </c>
      <c r="G69" s="63" t="s">
        <v>136</v>
      </c>
      <c r="H69" s="69" t="n">
        <f aca="false" ca="false" dt2D="false" dtr="false" t="normal">180000-97234.85</f>
        <v>82765.15</v>
      </c>
    </row>
    <row customHeight="true" ht="79.5" outlineLevel="0" r="70">
      <c r="A70" s="51" t="s"/>
      <c r="B70" s="66" t="s">
        <v>147</v>
      </c>
      <c r="C70" s="67" t="s"/>
      <c r="D70" s="63" t="s">
        <v>142</v>
      </c>
      <c r="E70" s="63" t="n"/>
      <c r="F70" s="72" t="s">
        <v>148</v>
      </c>
      <c r="G70" s="63" t="s">
        <v>82</v>
      </c>
      <c r="H70" s="69" t="n">
        <f aca="false" ca="false" dt2D="false" dtr="false" t="normal">H71</f>
        <v>82765.15</v>
      </c>
    </row>
    <row customHeight="true" ht="52.5" outlineLevel="0" r="71">
      <c r="A71" s="51" t="s"/>
      <c r="B71" s="66" t="s">
        <v>95</v>
      </c>
      <c r="C71" s="67" t="s"/>
      <c r="D71" s="63" t="s">
        <v>142</v>
      </c>
      <c r="E71" s="63" t="n"/>
      <c r="F71" s="72" t="s">
        <v>148</v>
      </c>
      <c r="G71" s="63" t="s">
        <v>136</v>
      </c>
      <c r="H71" s="69" t="n">
        <f aca="false" ca="false" dt2D="false" dtr="false" t="normal">180000-97234.85</f>
        <v>82765.15</v>
      </c>
    </row>
    <row customHeight="true" ht="37.5" outlineLevel="0" r="72">
      <c r="A72" s="51" t="s"/>
      <c r="B72" s="48" t="s">
        <v>149</v>
      </c>
      <c r="C72" s="50" t="s"/>
      <c r="D72" s="53" t="n"/>
      <c r="E72" s="53" t="s">
        <v>150</v>
      </c>
      <c r="F72" s="54" t="s"/>
      <c r="G72" s="53" t="n"/>
      <c r="H72" s="55" t="n">
        <f aca="false" ca="false" dt2D="false" dtr="false" t="normal">H73</f>
        <v>509260.74</v>
      </c>
    </row>
    <row customHeight="true" ht="23.25" outlineLevel="0" r="73">
      <c r="A73" s="51" t="s"/>
      <c r="B73" s="48" t="s">
        <v>151</v>
      </c>
      <c r="C73" s="50" t="s"/>
      <c r="D73" s="53" t="s">
        <v>152</v>
      </c>
      <c r="E73" s="53" t="s">
        <v>150</v>
      </c>
      <c r="F73" s="54" t="s"/>
      <c r="G73" s="53" t="n"/>
      <c r="H73" s="55" t="n">
        <f aca="false" ca="false" dt2D="false" dtr="false" t="normal">H74</f>
        <v>509260.74</v>
      </c>
    </row>
    <row customHeight="true" ht="20.25" outlineLevel="0" r="74">
      <c r="A74" s="51" t="s"/>
      <c r="B74" s="56" t="s">
        <v>153</v>
      </c>
      <c r="C74" s="57" t="s"/>
      <c r="D74" s="58" t="s">
        <v>154</v>
      </c>
      <c r="E74" s="58" t="s">
        <v>150</v>
      </c>
      <c r="F74" s="59" t="s"/>
      <c r="G74" s="58" t="s">
        <v>82</v>
      </c>
      <c r="H74" s="60" t="n">
        <f aca="false" ca="false" dt2D="false" dtr="false" t="normal">H75+H77+H79+H81+H83</f>
        <v>509260.74</v>
      </c>
    </row>
    <row customHeight="true" ht="51" outlineLevel="0" r="75">
      <c r="A75" s="51" t="s"/>
      <c r="B75" s="61" t="s">
        <v>155</v>
      </c>
      <c r="C75" s="62" t="s"/>
      <c r="D75" s="63" t="s">
        <v>154</v>
      </c>
      <c r="E75" s="63" t="s">
        <v>156</v>
      </c>
      <c r="F75" s="64" t="s"/>
      <c r="G75" s="63" t="s">
        <v>82</v>
      </c>
      <c r="H75" s="65" t="n">
        <f aca="false" ca="false" dt2D="false" dtr="false" t="normal">H76</f>
        <v>297000</v>
      </c>
    </row>
    <row customHeight="true" ht="48.75" outlineLevel="0" r="76">
      <c r="A76" s="51" t="s"/>
      <c r="B76" s="61" t="s">
        <v>95</v>
      </c>
      <c r="C76" s="62" t="s"/>
      <c r="D76" s="63" t="s">
        <v>154</v>
      </c>
      <c r="E76" s="63" t="s">
        <v>156</v>
      </c>
      <c r="F76" s="64" t="s"/>
      <c r="G76" s="63" t="n">
        <v>200</v>
      </c>
      <c r="H76" s="65" t="n">
        <f aca="false" ca="false" dt2D="false" dtr="false" t="normal">397000-100000</f>
        <v>297000</v>
      </c>
    </row>
    <row customHeight="true" ht="70.5" outlineLevel="0" r="77">
      <c r="A77" s="51" t="s"/>
      <c r="B77" s="61" t="s">
        <v>157</v>
      </c>
      <c r="C77" s="62" t="s"/>
      <c r="D77" s="63" t="s">
        <v>154</v>
      </c>
      <c r="E77" s="63" t="s">
        <v>158</v>
      </c>
      <c r="F77" s="64" t="s"/>
      <c r="G77" s="63" t="s">
        <v>82</v>
      </c>
      <c r="H77" s="65" t="n">
        <f aca="false" ca="false" dt2D="false" dtr="false" t="normal">H78</f>
        <v>54000</v>
      </c>
    </row>
    <row customHeight="true" ht="51" outlineLevel="0" r="78">
      <c r="A78" s="51" t="s"/>
      <c r="B78" s="61" t="s">
        <v>95</v>
      </c>
      <c r="C78" s="62" t="s"/>
      <c r="D78" s="63" t="s">
        <v>154</v>
      </c>
      <c r="E78" s="63" t="s">
        <v>158</v>
      </c>
      <c r="F78" s="64" t="s"/>
      <c r="G78" s="63" t="n">
        <v>200</v>
      </c>
      <c r="H78" s="65" t="n">
        <v>54000</v>
      </c>
    </row>
    <row customHeight="true" ht="22.5" outlineLevel="0" r="79">
      <c r="A79" s="51" t="s"/>
      <c r="B79" s="61" t="s">
        <v>159</v>
      </c>
      <c r="C79" s="62" t="s"/>
      <c r="D79" s="63" t="s">
        <v>154</v>
      </c>
      <c r="E79" s="63" t="s">
        <v>160</v>
      </c>
      <c r="F79" s="64" t="s"/>
      <c r="G79" s="63" t="s">
        <v>82</v>
      </c>
      <c r="H79" s="65" t="n">
        <f aca="false" ca="false" dt2D="false" dtr="false" t="normal">H80</f>
        <v>30722.73</v>
      </c>
    </row>
    <row customHeight="true" ht="48" outlineLevel="0" r="80">
      <c r="A80" s="51" t="s"/>
      <c r="B80" s="61" t="s">
        <v>95</v>
      </c>
      <c r="C80" s="62" t="s"/>
      <c r="D80" s="63" t="s">
        <v>154</v>
      </c>
      <c r="E80" s="63" t="s">
        <v>160</v>
      </c>
      <c r="F80" s="64" t="s"/>
      <c r="G80" s="63" t="n">
        <v>200</v>
      </c>
      <c r="H80" s="65" t="n">
        <v>30722.73</v>
      </c>
    </row>
    <row customHeight="true" ht="38.25" outlineLevel="0" r="81">
      <c r="A81" s="51" t="s"/>
      <c r="B81" s="61" t="s">
        <v>161</v>
      </c>
      <c r="C81" s="62" t="s"/>
      <c r="D81" s="63" t="s">
        <v>154</v>
      </c>
      <c r="E81" s="63" t="s">
        <v>162</v>
      </c>
      <c r="F81" s="64" t="s"/>
      <c r="G81" s="63" t="s">
        <v>82</v>
      </c>
      <c r="H81" s="65" t="n">
        <f aca="false" ca="false" dt2D="false" dtr="false" t="normal">H82</f>
        <v>0</v>
      </c>
    </row>
    <row customHeight="true" ht="51.75" outlineLevel="0" r="82">
      <c r="A82" s="51" t="s"/>
      <c r="B82" s="61" t="s">
        <v>95</v>
      </c>
      <c r="C82" s="62" t="s"/>
      <c r="D82" s="63" t="s">
        <v>154</v>
      </c>
      <c r="E82" s="63" t="s">
        <v>162</v>
      </c>
      <c r="F82" s="64" t="s"/>
      <c r="G82" s="63" t="n">
        <v>200</v>
      </c>
      <c r="H82" s="65" t="n"/>
    </row>
    <row customHeight="true" ht="120" outlineLevel="0" r="83">
      <c r="A83" s="51" t="s"/>
      <c r="B83" s="70" t="s">
        <v>163</v>
      </c>
      <c r="C83" s="71" t="s"/>
      <c r="D83" s="72" t="s">
        <v>154</v>
      </c>
      <c r="E83" s="72" t="n"/>
      <c r="F83" s="72" t="s">
        <v>164</v>
      </c>
      <c r="G83" s="72" t="s">
        <v>82</v>
      </c>
      <c r="H83" s="69" t="n">
        <f aca="false" ca="false" dt2D="false" dtr="false" t="normal">H84</f>
        <v>127538.01</v>
      </c>
    </row>
    <row customHeight="true" ht="51.75" outlineLevel="0" r="84">
      <c r="A84" s="51" t="s"/>
      <c r="B84" s="70" t="s">
        <v>95</v>
      </c>
      <c r="C84" s="71" t="s"/>
      <c r="D84" s="72" t="s">
        <v>154</v>
      </c>
      <c r="E84" s="72" t="n"/>
      <c r="F84" s="72" t="s">
        <v>164</v>
      </c>
      <c r="G84" s="72" t="s">
        <v>136</v>
      </c>
      <c r="H84" s="69" t="n">
        <f aca="false" ca="false" dt2D="false" dtr="false" t="normal">127777.78-239.77</f>
        <v>127538.01</v>
      </c>
    </row>
    <row customHeight="true" ht="65.25" outlineLevel="0" r="85">
      <c r="A85" s="51" t="s"/>
      <c r="B85" s="48" t="s">
        <v>165</v>
      </c>
      <c r="C85" s="50" t="s"/>
      <c r="D85" s="53" t="n"/>
      <c r="E85" s="53" t="s">
        <v>166</v>
      </c>
      <c r="F85" s="54" t="s"/>
      <c r="G85" s="53" t="n"/>
      <c r="H85" s="112" t="n">
        <f aca="false" ca="false" dt2D="false" dtr="false" t="normal">H86</f>
        <v>476759.8</v>
      </c>
    </row>
    <row customHeight="true" ht="24" outlineLevel="0" r="86">
      <c r="A86" s="51" t="s"/>
      <c r="B86" s="48" t="s">
        <v>167</v>
      </c>
      <c r="C86" s="50" t="s"/>
      <c r="D86" s="53" t="s">
        <v>168</v>
      </c>
      <c r="E86" s="53" t="s">
        <v>166</v>
      </c>
      <c r="F86" s="54" t="s"/>
      <c r="G86" s="53" t="s">
        <v>82</v>
      </c>
      <c r="H86" s="112" t="n">
        <f aca="false" ca="false" dt2D="false" dtr="false" t="normal">H87</f>
        <v>476759.8</v>
      </c>
    </row>
    <row customHeight="true" ht="22.5" outlineLevel="0" r="87">
      <c r="A87" s="51" t="s"/>
      <c r="B87" s="56" t="s">
        <v>169</v>
      </c>
      <c r="C87" s="57" t="s"/>
      <c r="D87" s="58" t="s">
        <v>170</v>
      </c>
      <c r="E87" s="58" t="s">
        <v>166</v>
      </c>
      <c r="F87" s="59" t="s"/>
      <c r="G87" s="58" t="s">
        <v>82</v>
      </c>
      <c r="H87" s="77" t="n">
        <f aca="false" ca="false" dt2D="false" dtr="false" t="normal">H88+H90</f>
        <v>476759.8</v>
      </c>
    </row>
    <row customHeight="true" ht="49.5" outlineLevel="0" r="88">
      <c r="A88" s="51" t="s"/>
      <c r="B88" s="61" t="s">
        <v>171</v>
      </c>
      <c r="C88" s="62" t="s"/>
      <c r="D88" s="63" t="s">
        <v>170</v>
      </c>
      <c r="E88" s="63" t="s">
        <v>172</v>
      </c>
      <c r="F88" s="64" t="s"/>
      <c r="G88" s="63" t="s">
        <v>82</v>
      </c>
      <c r="H88" s="78" t="n">
        <f aca="false" ca="false" dt2D="false" dtr="false" t="normal">H89</f>
        <v>5000</v>
      </c>
    </row>
    <row customHeight="true" ht="49.5" outlineLevel="0" r="89">
      <c r="A89" s="51" t="s"/>
      <c r="B89" s="61" t="s">
        <v>95</v>
      </c>
      <c r="C89" s="62" t="s"/>
      <c r="D89" s="63" t="s">
        <v>170</v>
      </c>
      <c r="E89" s="63" t="s">
        <v>172</v>
      </c>
      <c r="F89" s="64" t="s"/>
      <c r="G89" s="63" t="n">
        <v>200</v>
      </c>
      <c r="H89" s="78" t="n">
        <v>5000</v>
      </c>
    </row>
    <row customHeight="true" ht="129" outlineLevel="0" r="90">
      <c r="A90" s="51" t="s"/>
      <c r="B90" s="66" t="s">
        <v>173</v>
      </c>
      <c r="C90" s="67" t="s"/>
      <c r="D90" s="63" t="s">
        <v>170</v>
      </c>
      <c r="E90" s="63" t="n"/>
      <c r="F90" s="63" t="s">
        <v>174</v>
      </c>
      <c r="G90" s="63" t="s">
        <v>82</v>
      </c>
      <c r="H90" s="78" t="n">
        <f aca="false" ca="false" dt2D="false" dtr="false" t="normal">H91</f>
        <v>471759.8</v>
      </c>
    </row>
    <row customHeight="true" ht="16.5" outlineLevel="0" r="91">
      <c r="A91" s="51" t="s"/>
      <c r="B91" s="66" t="s">
        <v>175</v>
      </c>
      <c r="C91" s="67" t="s"/>
      <c r="D91" s="63" t="s">
        <v>170</v>
      </c>
      <c r="E91" s="63" t="n"/>
      <c r="F91" s="63" t="s">
        <v>174</v>
      </c>
      <c r="G91" s="63" t="s">
        <v>176</v>
      </c>
      <c r="H91" s="78" t="n">
        <v>471759.8</v>
      </c>
    </row>
    <row customHeight="true" ht="34.5" outlineLevel="0" r="92">
      <c r="A92" s="51" t="s"/>
      <c r="B92" s="48" t="s">
        <v>177</v>
      </c>
      <c r="C92" s="50" t="s"/>
      <c r="D92" s="113" t="n"/>
      <c r="E92" s="53" t="s">
        <v>178</v>
      </c>
      <c r="F92" s="54" t="s"/>
      <c r="G92" s="53" t="s">
        <v>82</v>
      </c>
      <c r="H92" s="55" t="n">
        <f aca="false" ca="false" dt2D="false" dtr="false" t="normal">H93</f>
        <v>106000</v>
      </c>
    </row>
    <row customHeight="true" ht="20.25" outlineLevel="0" r="93">
      <c r="A93" s="51" t="s"/>
      <c r="B93" s="48" t="s">
        <v>179</v>
      </c>
      <c r="C93" s="50" t="s"/>
      <c r="D93" s="53" t="n">
        <v>1000</v>
      </c>
      <c r="E93" s="53" t="s">
        <v>178</v>
      </c>
      <c r="F93" s="54" t="s"/>
      <c r="G93" s="53" t="s">
        <v>82</v>
      </c>
      <c r="H93" s="55" t="n">
        <f aca="false" ca="false" dt2D="false" dtr="false" t="normal">H94+H97</f>
        <v>106000</v>
      </c>
    </row>
    <row customHeight="true" ht="21.75" outlineLevel="0" r="94">
      <c r="A94" s="51" t="s"/>
      <c r="B94" s="56" t="s">
        <v>180</v>
      </c>
      <c r="C94" s="57" t="s"/>
      <c r="D94" s="58" t="n">
        <v>1001</v>
      </c>
      <c r="E94" s="58" t="s">
        <v>178</v>
      </c>
      <c r="F94" s="59" t="s"/>
      <c r="G94" s="58" t="s">
        <v>82</v>
      </c>
      <c r="H94" s="60" t="n">
        <f aca="false" ca="false" dt2D="false" dtr="false" t="normal">H95</f>
        <v>80000</v>
      </c>
    </row>
    <row customHeight="true" ht="36.75" outlineLevel="0" r="95">
      <c r="A95" s="51" t="s"/>
      <c r="B95" s="61" t="s">
        <v>181</v>
      </c>
      <c r="C95" s="62" t="s"/>
      <c r="D95" s="63" t="n">
        <v>1001</v>
      </c>
      <c r="E95" s="63" t="s">
        <v>182</v>
      </c>
      <c r="F95" s="64" t="s"/>
      <c r="G95" s="63" t="s">
        <v>82</v>
      </c>
      <c r="H95" s="65" t="n">
        <f aca="false" ca="false" dt2D="false" dtr="false" t="normal">H96</f>
        <v>80000</v>
      </c>
    </row>
    <row customHeight="true" ht="36" outlineLevel="0" r="96">
      <c r="A96" s="51" t="s"/>
      <c r="B96" s="114" t="s">
        <v>183</v>
      </c>
      <c r="C96" s="115" t="s"/>
      <c r="D96" s="63" t="n">
        <v>1001</v>
      </c>
      <c r="E96" s="63" t="s">
        <v>182</v>
      </c>
      <c r="F96" s="64" t="s"/>
      <c r="G96" s="63" t="n">
        <v>300</v>
      </c>
      <c r="H96" s="65" t="n">
        <v>80000</v>
      </c>
    </row>
    <row customHeight="true" ht="35.25" outlineLevel="0" r="97">
      <c r="A97" s="51" t="s"/>
      <c r="B97" s="116" t="s">
        <v>184</v>
      </c>
      <c r="C97" s="117" t="s"/>
      <c r="D97" s="118" t="n">
        <v>1006</v>
      </c>
      <c r="E97" s="118" t="s">
        <v>185</v>
      </c>
      <c r="F97" s="119" t="s"/>
      <c r="G97" s="118" t="s">
        <v>82</v>
      </c>
      <c r="H97" s="77" t="n">
        <f aca="false" ca="false" dt2D="false" dtr="false" t="normal">H98</f>
        <v>26000</v>
      </c>
    </row>
    <row customHeight="true" ht="99" outlineLevel="0" r="98">
      <c r="A98" s="51" t="s"/>
      <c r="B98" s="120" t="s">
        <v>186</v>
      </c>
      <c r="C98" s="121" t="s"/>
      <c r="D98" s="122" t="n">
        <v>1006</v>
      </c>
      <c r="E98" s="122" t="s">
        <v>187</v>
      </c>
      <c r="F98" s="123" t="s"/>
      <c r="G98" s="122" t="s">
        <v>82</v>
      </c>
      <c r="H98" s="78" t="n">
        <f aca="false" ca="false" dt2D="false" dtr="false" t="normal">H99</f>
        <v>26000</v>
      </c>
    </row>
    <row customHeight="true" ht="33.75" outlineLevel="0" r="99">
      <c r="A99" s="51" t="s"/>
      <c r="B99" s="114" t="s">
        <v>183</v>
      </c>
      <c r="C99" s="115" t="s"/>
      <c r="D99" s="122" t="n">
        <v>1006</v>
      </c>
      <c r="E99" s="122" t="s">
        <v>187</v>
      </c>
      <c r="F99" s="123" t="s"/>
      <c r="G99" s="122" t="n">
        <v>300</v>
      </c>
      <c r="H99" s="78" t="n">
        <v>26000</v>
      </c>
    </row>
    <row customHeight="true" ht="63" outlineLevel="0" r="100">
      <c r="A100" s="51" t="s"/>
      <c r="B100" s="109" t="s">
        <v>188</v>
      </c>
      <c r="C100" s="110" t="s"/>
      <c r="D100" s="124" t="n"/>
      <c r="E100" s="125" t="n"/>
      <c r="F100" s="125" t="s">
        <v>189</v>
      </c>
      <c r="G100" s="126" t="n"/>
      <c r="H100" s="112" t="n">
        <f aca="false" ca="false" dt2D="false" dtr="false" t="normal">H101</f>
        <v>111111.11</v>
      </c>
    </row>
    <row customHeight="true" ht="19.5" outlineLevel="0" r="101">
      <c r="A101" s="51" t="s"/>
      <c r="B101" s="102" t="s">
        <v>190</v>
      </c>
      <c r="C101" s="103" t="s"/>
      <c r="D101" s="127" t="s">
        <v>152</v>
      </c>
      <c r="E101" s="125" t="s">
        <v>189</v>
      </c>
      <c r="F101" s="125" t="s">
        <v>189</v>
      </c>
      <c r="G101" s="58" t="s">
        <v>82</v>
      </c>
      <c r="H101" s="78" t="n">
        <f aca="false" ca="false" dt2D="false" dtr="false" t="normal">H102</f>
        <v>111111.11</v>
      </c>
    </row>
    <row customHeight="true" ht="21" outlineLevel="0" r="102">
      <c r="A102" s="51" t="s"/>
      <c r="B102" s="102" t="s">
        <v>191</v>
      </c>
      <c r="C102" s="103" t="s"/>
      <c r="D102" s="58" t="s">
        <v>192</v>
      </c>
      <c r="E102" s="58" t="s">
        <v>189</v>
      </c>
      <c r="F102" s="58" t="s">
        <v>189</v>
      </c>
      <c r="G102" s="128" t="s">
        <v>82</v>
      </c>
      <c r="H102" s="78" t="n">
        <f aca="false" ca="false" dt2D="false" dtr="false" t="normal">H103+H105+H107+H109</f>
        <v>111111.11</v>
      </c>
    </row>
    <row customHeight="true" ht="33.75" outlineLevel="0" r="103">
      <c r="A103" s="51" t="s"/>
      <c r="B103" s="129" t="s">
        <v>193</v>
      </c>
      <c r="C103" s="130" t="s"/>
      <c r="D103" s="128" t="s">
        <v>192</v>
      </c>
      <c r="E103" s="128" t="s">
        <v>194</v>
      </c>
      <c r="F103" s="128" t="s">
        <v>194</v>
      </c>
      <c r="G103" s="128" t="s">
        <v>82</v>
      </c>
      <c r="H103" s="131" t="n">
        <f aca="false" ca="false" dt2D="false" dtr="false" t="normal">H104</f>
        <v>75000</v>
      </c>
    </row>
    <row customHeight="true" ht="46.5" outlineLevel="0" r="104">
      <c r="A104" s="51" t="s"/>
      <c r="B104" s="61" t="s">
        <v>95</v>
      </c>
      <c r="C104" s="62" t="s"/>
      <c r="D104" s="128" t="s">
        <v>192</v>
      </c>
      <c r="E104" s="128" t="s">
        <v>194</v>
      </c>
      <c r="F104" s="128" t="s">
        <v>194</v>
      </c>
      <c r="G104" s="128" t="s">
        <v>136</v>
      </c>
      <c r="H104" s="131" t="n">
        <v>75000</v>
      </c>
    </row>
    <row customHeight="true" ht="33.75" outlineLevel="0" r="105">
      <c r="A105" s="51" t="s"/>
      <c r="B105" s="129" t="s">
        <v>195</v>
      </c>
      <c r="C105" s="130" t="s"/>
      <c r="D105" s="128" t="s">
        <v>192</v>
      </c>
      <c r="E105" s="128" t="s">
        <v>196</v>
      </c>
      <c r="F105" s="128" t="s">
        <v>196</v>
      </c>
      <c r="G105" s="128" t="s">
        <v>82</v>
      </c>
      <c r="H105" s="131" t="n">
        <f aca="false" ca="false" dt2D="false" dtr="false" t="normal">H106</f>
        <v>8333.33</v>
      </c>
    </row>
    <row customHeight="true" ht="45.75" outlineLevel="0" r="106">
      <c r="A106" s="51" t="s"/>
      <c r="B106" s="61" t="s">
        <v>95</v>
      </c>
      <c r="C106" s="62" t="s"/>
      <c r="D106" s="128" t="s">
        <v>192</v>
      </c>
      <c r="E106" s="128" t="s">
        <v>197</v>
      </c>
      <c r="F106" s="128" t="s">
        <v>197</v>
      </c>
      <c r="G106" s="128" t="s">
        <v>136</v>
      </c>
      <c r="H106" s="131" t="n">
        <v>8333.33</v>
      </c>
    </row>
    <row customHeight="true" ht="33.75" outlineLevel="0" r="107">
      <c r="A107" s="51" t="s"/>
      <c r="B107" s="129" t="s">
        <v>198</v>
      </c>
      <c r="C107" s="130" t="s"/>
      <c r="D107" s="128" t="s">
        <v>192</v>
      </c>
      <c r="E107" s="128" t="s">
        <v>199</v>
      </c>
      <c r="F107" s="128" t="s">
        <v>199</v>
      </c>
      <c r="G107" s="128" t="s">
        <v>82</v>
      </c>
      <c r="H107" s="131" t="n">
        <f aca="false" ca="false" dt2D="false" dtr="false" t="normal">H108</f>
        <v>25000</v>
      </c>
    </row>
    <row customHeight="true" ht="45.75" outlineLevel="0" r="108">
      <c r="A108" s="51" t="s"/>
      <c r="B108" s="61" t="s">
        <v>95</v>
      </c>
      <c r="C108" s="62" t="s"/>
      <c r="D108" s="128" t="s">
        <v>192</v>
      </c>
      <c r="E108" s="128" t="s">
        <v>199</v>
      </c>
      <c r="F108" s="128" t="s">
        <v>199</v>
      </c>
      <c r="G108" s="128" t="s">
        <v>136</v>
      </c>
      <c r="H108" s="131" t="n">
        <v>25000</v>
      </c>
    </row>
    <row customHeight="true" ht="33.75" outlineLevel="0" r="109">
      <c r="A109" s="51" t="s"/>
      <c r="B109" s="129" t="s">
        <v>200</v>
      </c>
      <c r="C109" s="130" t="s"/>
      <c r="D109" s="128" t="s">
        <v>192</v>
      </c>
      <c r="E109" s="128" t="s">
        <v>201</v>
      </c>
      <c r="F109" s="128" t="s">
        <v>201</v>
      </c>
      <c r="G109" s="128" t="s">
        <v>82</v>
      </c>
      <c r="H109" s="131" t="n">
        <f aca="false" ca="false" dt2D="false" dtr="false" t="normal">H110</f>
        <v>2777.78</v>
      </c>
    </row>
    <row customHeight="true" ht="48" outlineLevel="0" r="110">
      <c r="A110" s="51" t="s"/>
      <c r="B110" s="61" t="s">
        <v>95</v>
      </c>
      <c r="C110" s="62" t="s"/>
      <c r="D110" s="128" t="s">
        <v>192</v>
      </c>
      <c r="E110" s="128" t="s">
        <v>201</v>
      </c>
      <c r="F110" s="128" t="s">
        <v>201</v>
      </c>
      <c r="G110" s="128" t="s">
        <v>136</v>
      </c>
      <c r="H110" s="131" t="n">
        <v>2777.78</v>
      </c>
    </row>
    <row customHeight="true" ht="27.75" outlineLevel="0" r="111">
      <c r="A111" s="51" t="s"/>
      <c r="B111" s="132" t="s">
        <v>202</v>
      </c>
      <c r="C111" s="133" t="s"/>
      <c r="D111" s="133" t="s"/>
      <c r="E111" s="133" t="s"/>
      <c r="F111" s="133" t="s"/>
      <c r="G111" s="134" t="s"/>
      <c r="H111" s="55" t="n">
        <f aca="false" ca="false" dt2D="false" dtr="false" t="normal">H18+H32</f>
        <v>6783716.97</v>
      </c>
    </row>
    <row customHeight="true" hidden="true" ht="0.75" outlineLevel="0" r="112">
      <c r="A112" s="51" t="s"/>
    </row>
    <row customHeight="true" hidden="true" ht="21" outlineLevel="0" r="113">
      <c r="A113" s="51" t="s"/>
    </row>
    <row customHeight="true" hidden="true" ht="39" outlineLevel="0" r="114">
      <c r="A114" s="51" t="s"/>
    </row>
    <row customHeight="true" hidden="true" ht="21.75" outlineLevel="0" r="115">
      <c r="A115" s="51" t="s"/>
    </row>
    <row customHeight="true" hidden="true" ht="21.75" outlineLevel="0" r="116">
      <c r="A116" s="51" t="s"/>
    </row>
    <row customHeight="true" hidden="true" ht="34.5" outlineLevel="0" r="117">
      <c r="A117" s="135" t="s"/>
    </row>
    <row customHeight="true" hidden="true" ht="20.25" outlineLevel="0" r="118">
      <c r="A118" s="136" t="n"/>
    </row>
    <row hidden="true" ht="16.5" outlineLevel="0" r="119">
      <c r="A119" s="137" t="n"/>
    </row>
    <row hidden="true" ht="15" outlineLevel="0" r="120"/>
    <row hidden="true" ht="15" outlineLevel="0" r="121"/>
    <row hidden="true" ht="15" outlineLevel="0" r="122">
      <c r="A122" s="138" t="n"/>
    </row>
    <row outlineLevel="0" r="123">
      <c r="A123" s="139" t="n"/>
    </row>
  </sheetData>
  <mergeCells count="169">
    <mergeCell ref="B111:G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97:C97"/>
    <mergeCell ref="B96:C96"/>
    <mergeCell ref="B95:C95"/>
    <mergeCell ref="E99:F99"/>
    <mergeCell ref="E98:F98"/>
    <mergeCell ref="E97:F97"/>
    <mergeCell ref="E96:F96"/>
    <mergeCell ref="E95:F95"/>
    <mergeCell ref="E94:F94"/>
    <mergeCell ref="E93:F93"/>
    <mergeCell ref="E92:F92"/>
    <mergeCell ref="E89:F89"/>
    <mergeCell ref="E88:F88"/>
    <mergeCell ref="E87:F87"/>
    <mergeCell ref="E86:F86"/>
    <mergeCell ref="E85:F85"/>
    <mergeCell ref="B94:C94"/>
    <mergeCell ref="B93:C93"/>
    <mergeCell ref="B92:C92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E82:F82"/>
    <mergeCell ref="E81:F81"/>
    <mergeCell ref="E80:F80"/>
    <mergeCell ref="E79:F79"/>
    <mergeCell ref="E78:F78"/>
    <mergeCell ref="E77:F77"/>
    <mergeCell ref="E76:F76"/>
    <mergeCell ref="E75:F75"/>
    <mergeCell ref="E74:F74"/>
    <mergeCell ref="E73:F73"/>
    <mergeCell ref="E72:F72"/>
    <mergeCell ref="B78:C78"/>
    <mergeCell ref="B77:C77"/>
    <mergeCell ref="B76:C76"/>
    <mergeCell ref="B75:C75"/>
    <mergeCell ref="B74:C74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A17:A117"/>
    <mergeCell ref="B34:C34"/>
    <mergeCell ref="A15:A16"/>
    <mergeCell ref="B33:C33"/>
    <mergeCell ref="E61:F61"/>
    <mergeCell ref="E60:F60"/>
    <mergeCell ref="E59:F59"/>
    <mergeCell ref="E58:F58"/>
    <mergeCell ref="B61:C61"/>
    <mergeCell ref="B60:C60"/>
    <mergeCell ref="B59:C59"/>
    <mergeCell ref="B58:C58"/>
    <mergeCell ref="B57:C57"/>
    <mergeCell ref="B56:C56"/>
    <mergeCell ref="B55:C55"/>
    <mergeCell ref="B54:C54"/>
    <mergeCell ref="B39:C39"/>
    <mergeCell ref="B38:C38"/>
    <mergeCell ref="B37:C37"/>
    <mergeCell ref="B36:C36"/>
    <mergeCell ref="B35:C35"/>
    <mergeCell ref="B40:C40"/>
    <mergeCell ref="B41:C41"/>
    <mergeCell ref="B42:C42"/>
    <mergeCell ref="E56:F56"/>
    <mergeCell ref="E55:F55"/>
    <mergeCell ref="E54:F54"/>
    <mergeCell ref="E53:F53"/>
    <mergeCell ref="E52:F52"/>
    <mergeCell ref="E51:F51"/>
    <mergeCell ref="E50:F50"/>
    <mergeCell ref="E49:F49"/>
    <mergeCell ref="B53:C53"/>
    <mergeCell ref="B52:C52"/>
    <mergeCell ref="B51:C51"/>
    <mergeCell ref="B50:C50"/>
    <mergeCell ref="B49:C49"/>
    <mergeCell ref="B48:C48"/>
    <mergeCell ref="B47:C47"/>
    <mergeCell ref="B46:C46"/>
    <mergeCell ref="B45:C45"/>
    <mergeCell ref="B44:C44"/>
    <mergeCell ref="B43:C43"/>
    <mergeCell ref="C4:H4"/>
    <mergeCell ref="D5:H5"/>
    <mergeCell ref="D8:H8"/>
    <mergeCell ref="D9:H9"/>
    <mergeCell ref="B17:H17"/>
    <mergeCell ref="F6:H6"/>
    <mergeCell ref="F2:H2"/>
    <mergeCell ref="E7:H7"/>
    <mergeCell ref="H15:H16"/>
    <mergeCell ref="D15:G15"/>
    <mergeCell ref="A12:H13"/>
    <mergeCell ref="B15:C16"/>
    <mergeCell ref="E31:F31"/>
    <mergeCell ref="E32:F32"/>
    <mergeCell ref="E33:F33"/>
    <mergeCell ref="E34:F34"/>
    <mergeCell ref="E35:F35"/>
    <mergeCell ref="E36:F36"/>
    <mergeCell ref="E37:F37"/>
    <mergeCell ref="E20:F20"/>
    <mergeCell ref="E21:F21"/>
    <mergeCell ref="E22:F22"/>
    <mergeCell ref="E23:F23"/>
    <mergeCell ref="E19:F19"/>
    <mergeCell ref="E18:F18"/>
    <mergeCell ref="E25:F25"/>
    <mergeCell ref="E26:F26"/>
    <mergeCell ref="E47:F47"/>
    <mergeCell ref="E46:F46"/>
    <mergeCell ref="E45:F45"/>
    <mergeCell ref="E44:F44"/>
    <mergeCell ref="E43:F43"/>
    <mergeCell ref="E42:F42"/>
    <mergeCell ref="E41:F41"/>
    <mergeCell ref="E40:F40"/>
    <mergeCell ref="E39:F39"/>
    <mergeCell ref="E38:F38"/>
    <mergeCell ref="B18:C18"/>
    <mergeCell ref="B19:C19"/>
    <mergeCell ref="B29:C29"/>
    <mergeCell ref="B30:C30"/>
    <mergeCell ref="B31:C31"/>
    <mergeCell ref="B32:C32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</mergeCells>
  <pageMargins bottom="0.472440928220749" footer="0.31496062874794" header="0.31496062874794" left="0.708661377429962" right="0.708661377429962" top="0.393700778484344"/>
  <pageSetup fitToHeight="1" fitToWidth="1" orientation="portrait" paperHeight="297mm" paperSize="9" paperWidth="210mm" scale="92"/>
  <rowBreaks count="3" manualBreakCount="3">
    <brk id="23" man="true" max="16383"/>
    <brk id="54" man="true" max="16383"/>
    <brk id="85" man="true" max="16383"/>
  </rowBreaks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9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5.8554677977794"/>
    <col customWidth="true" max="3" min="3" outlineLevel="0" width="13.9999996616676"/>
    <col customWidth="true" max="4" min="4" outlineLevel="0" width="9.57031282379464"/>
    <col customWidth="true" max="5" min="5" outlineLevel="0" width="15.5703124854623"/>
  </cols>
  <sheetData>
    <row outlineLevel="0" r="1">
      <c r="A1" s="4" t="n"/>
      <c r="C1" s="4" t="n"/>
      <c r="D1" s="1" t="n"/>
      <c r="E1" s="1" t="s">
        <v>203</v>
      </c>
    </row>
    <row outlineLevel="0" r="2">
      <c r="A2" s="4" t="n"/>
      <c r="B2" s="1" t="s">
        <v>204</v>
      </c>
      <c r="C2" s="1" t="s"/>
      <c r="D2" s="1" t="s"/>
      <c r="E2" s="1" t="s"/>
    </row>
    <row outlineLevel="0" r="3">
      <c r="A3" s="4" t="n"/>
      <c r="B3" s="1" t="s">
        <v>3</v>
      </c>
      <c r="C3" s="1" t="s"/>
      <c r="D3" s="1" t="s"/>
      <c r="E3" s="1" t="s"/>
    </row>
    <row outlineLevel="0" r="4">
      <c r="A4" s="1" t="s">
        <v>4</v>
      </c>
      <c r="B4" s="1" t="s"/>
      <c r="C4" s="1" t="s"/>
      <c r="D4" s="1" t="s"/>
      <c r="E4" s="1" t="s"/>
    </row>
    <row outlineLevel="0" r="5">
      <c r="A5" s="4" t="n"/>
      <c r="B5" s="1" t="s">
        <v>5</v>
      </c>
      <c r="C5" s="1" t="s"/>
      <c r="D5" s="1" t="s"/>
      <c r="E5" s="1" t="s"/>
    </row>
    <row outlineLevel="0" r="6">
      <c r="A6" s="4" t="n"/>
      <c r="B6" s="1" t="s">
        <v>6</v>
      </c>
      <c r="C6" s="1" t="s"/>
      <c r="D6" s="1" t="s"/>
      <c r="E6" s="1" t="s"/>
    </row>
    <row outlineLevel="0" r="7">
      <c r="A7" s="4" t="n"/>
      <c r="C7" s="1" t="n"/>
      <c r="D7" s="1" t="s"/>
      <c r="E7" s="1" t="s"/>
    </row>
    <row ht="15.75" outlineLevel="0" r="8">
      <c r="A8" s="140" t="s">
        <v>205</v>
      </c>
    </row>
    <row outlineLevel="0" r="9">
      <c r="A9" s="141" t="s">
        <v>206</v>
      </c>
      <c r="B9" s="141" t="s"/>
      <c r="C9" s="141" t="s"/>
      <c r="D9" s="141" t="s"/>
      <c r="E9" s="141" t="s"/>
    </row>
    <row outlineLevel="0" r="10">
      <c r="A10" s="141" t="s">
        <v>207</v>
      </c>
      <c r="B10" s="141" t="s"/>
      <c r="C10" s="141" t="s"/>
      <c r="D10" s="141" t="s"/>
      <c r="E10" s="141" t="s"/>
    </row>
    <row outlineLevel="0" r="11">
      <c r="A11" s="1" t="n"/>
    </row>
    <row customHeight="true" ht="31.5" outlineLevel="0" r="12">
      <c r="A12" s="37" t="s">
        <v>208</v>
      </c>
      <c r="B12" s="37" t="s">
        <v>209</v>
      </c>
      <c r="C12" s="38" t="s"/>
      <c r="D12" s="39" t="s"/>
      <c r="E12" s="142" t="s">
        <v>10</v>
      </c>
    </row>
    <row ht="15.75" outlineLevel="0" r="13">
      <c r="A13" s="143" t="s"/>
      <c r="B13" s="37" t="s">
        <v>210</v>
      </c>
      <c r="C13" s="37" t="s">
        <v>71</v>
      </c>
      <c r="D13" s="37" t="s">
        <v>211</v>
      </c>
      <c r="E13" s="144" t="s"/>
    </row>
    <row ht="15.75" outlineLevel="0" r="14">
      <c r="A14" s="145" t="s"/>
      <c r="B14" s="145" t="s"/>
      <c r="C14" s="145" t="s"/>
      <c r="D14" s="37" t="s">
        <v>212</v>
      </c>
      <c r="E14" s="146" t="s"/>
    </row>
    <row customHeight="true" ht="18.75" outlineLevel="0" r="15">
      <c r="A15" s="90" t="s">
        <v>213</v>
      </c>
      <c r="B15" s="92" t="s">
        <v>81</v>
      </c>
      <c r="C15" s="92" t="s">
        <v>185</v>
      </c>
      <c r="D15" s="92" t="s">
        <v>82</v>
      </c>
      <c r="E15" s="147" t="n">
        <f aca="false" ca="false" dt2D="false" dtr="false" t="normal">E16+E19+E26+E29</f>
        <v>2487228.22</v>
      </c>
    </row>
    <row customHeight="true" ht="64.5" outlineLevel="0" r="16">
      <c r="A16" s="90" t="s">
        <v>214</v>
      </c>
      <c r="B16" s="72" t="s">
        <v>84</v>
      </c>
      <c r="C16" s="72" t="s">
        <v>185</v>
      </c>
      <c r="D16" s="72" t="s">
        <v>82</v>
      </c>
      <c r="E16" s="148" t="n">
        <f aca="false" ca="false" dt2D="false" dtr="false" t="normal">E17</f>
        <v>606071.56</v>
      </c>
    </row>
    <row customHeight="true" ht="208.5" outlineLevel="0" r="17">
      <c r="A17" s="70" t="s">
        <v>215</v>
      </c>
      <c r="B17" s="72" t="s">
        <v>84</v>
      </c>
      <c r="C17" s="72" t="s">
        <v>86</v>
      </c>
      <c r="D17" s="72" t="s">
        <v>82</v>
      </c>
      <c r="E17" s="149" t="n">
        <f aca="false" ca="false" dt2D="false" dtr="false" t="normal">E18</f>
        <v>606071.56</v>
      </c>
    </row>
    <row customHeight="true" ht="79.5" outlineLevel="0" r="18">
      <c r="A18" s="70" t="s">
        <v>216</v>
      </c>
      <c r="B18" s="72" t="s">
        <v>84</v>
      </c>
      <c r="C18" s="72" t="s">
        <v>86</v>
      </c>
      <c r="D18" s="72" t="s">
        <v>94</v>
      </c>
      <c r="E18" s="65" t="n">
        <f aca="false" ca="false" dt2D="false" dtr="false" t="normal">'приложение 8'!H24</f>
        <v>606071.56</v>
      </c>
    </row>
    <row customHeight="true" ht="115.5" outlineLevel="0" r="19">
      <c r="A19" s="70" t="s">
        <v>217</v>
      </c>
      <c r="B19" s="72" t="s">
        <v>89</v>
      </c>
      <c r="C19" s="72" t="s">
        <v>185</v>
      </c>
      <c r="D19" s="72" t="s">
        <v>82</v>
      </c>
      <c r="E19" s="148" t="n">
        <f aca="false" ca="false" dt2D="false" dtr="false" t="normal">E20+E22</f>
        <v>1834038.97</v>
      </c>
    </row>
    <row customHeight="true" ht="66.75" outlineLevel="0" r="20">
      <c r="A20" s="70" t="s">
        <v>90</v>
      </c>
      <c r="B20" s="72" t="s">
        <v>89</v>
      </c>
      <c r="C20" s="72" t="s">
        <v>86</v>
      </c>
      <c r="D20" s="72" t="s">
        <v>82</v>
      </c>
      <c r="E20" s="149" t="n">
        <f aca="false" ca="false" dt2D="false" dtr="false" t="normal">E21+E24+E25</f>
        <v>1421219.92</v>
      </c>
    </row>
    <row customHeight="true" ht="96.75" outlineLevel="0" r="21">
      <c r="A21" s="70" t="s">
        <v>218</v>
      </c>
      <c r="B21" s="72" t="s">
        <v>89</v>
      </c>
      <c r="C21" s="72" t="s">
        <v>86</v>
      </c>
      <c r="D21" s="72" t="n">
        <v>100</v>
      </c>
      <c r="E21" s="78" t="n">
        <f aca="false" ca="false" dt2D="false" dtr="false" t="normal">'приложение 8'!H27</f>
        <v>1070570.73</v>
      </c>
    </row>
    <row customHeight="true" ht="96.75" outlineLevel="0" r="22">
      <c r="A22" s="70" t="s">
        <v>92</v>
      </c>
      <c r="B22" s="150" t="s">
        <v>89</v>
      </c>
      <c r="C22" s="72" t="s">
        <v>93</v>
      </c>
      <c r="D22" s="72" t="s">
        <v>82</v>
      </c>
      <c r="E22" s="151" t="n">
        <f aca="false" ca="false" dt2D="false" dtr="false" t="normal">E23</f>
        <v>412819.05</v>
      </c>
    </row>
    <row customHeight="true" ht="96.75" outlineLevel="0" r="23">
      <c r="A23" s="70" t="s">
        <v>91</v>
      </c>
      <c r="B23" s="150" t="s">
        <v>89</v>
      </c>
      <c r="C23" s="72" t="s">
        <v>93</v>
      </c>
      <c r="D23" s="72" t="s">
        <v>94</v>
      </c>
      <c r="E23" s="151" t="n">
        <f aca="false" ca="false" dt2D="false" dtr="false" t="normal">'приложение 8'!H29</f>
        <v>412819.05</v>
      </c>
    </row>
    <row customHeight="true" ht="51.75" outlineLevel="0" r="24">
      <c r="A24" s="152" t="s">
        <v>219</v>
      </c>
      <c r="B24" s="72" t="s">
        <v>89</v>
      </c>
      <c r="C24" s="72" t="s">
        <v>86</v>
      </c>
      <c r="D24" s="72" t="n">
        <v>200</v>
      </c>
      <c r="E24" s="149" t="n">
        <f aca="false" ca="false" dt2D="false" dtr="false" t="normal">'приложение 8'!H30</f>
        <v>335449.19</v>
      </c>
    </row>
    <row customHeight="true" ht="15.75" outlineLevel="0" r="25">
      <c r="A25" s="70" t="s">
        <v>220</v>
      </c>
      <c r="B25" s="72" t="s">
        <v>89</v>
      </c>
      <c r="C25" s="72" t="s">
        <v>86</v>
      </c>
      <c r="D25" s="72" t="n">
        <v>800</v>
      </c>
      <c r="E25" s="149" t="n">
        <f aca="false" ca="false" dt2D="false" dtr="false" t="normal">'приложение 8'!H31</f>
        <v>15200</v>
      </c>
    </row>
    <row customHeight="true" ht="18" outlineLevel="0" r="26">
      <c r="A26" s="70" t="s">
        <v>221</v>
      </c>
      <c r="B26" s="72" t="s">
        <v>100</v>
      </c>
      <c r="C26" s="72" t="s">
        <v>185</v>
      </c>
      <c r="D26" s="72" t="s">
        <v>82</v>
      </c>
      <c r="E26" s="148" t="n">
        <f aca="false" ca="false" dt2D="false" dtr="false" t="normal">E27</f>
        <v>47117.69</v>
      </c>
    </row>
    <row customHeight="true" ht="66.75" outlineLevel="0" r="27">
      <c r="A27" s="70" t="s">
        <v>222</v>
      </c>
      <c r="B27" s="72" t="s">
        <v>100</v>
      </c>
      <c r="C27" s="72" t="n">
        <v>9090020001</v>
      </c>
      <c r="D27" s="72" t="s">
        <v>82</v>
      </c>
      <c r="E27" s="149" t="n">
        <f aca="false" ca="false" dt2D="false" dtr="false" t="normal">E28</f>
        <v>47117.69</v>
      </c>
    </row>
    <row customHeight="true" ht="21" outlineLevel="0" r="28">
      <c r="A28" s="70" t="s">
        <v>223</v>
      </c>
      <c r="B28" s="72" t="s">
        <v>100</v>
      </c>
      <c r="C28" s="72" t="n">
        <v>9090020001</v>
      </c>
      <c r="D28" s="72" t="n">
        <v>800</v>
      </c>
      <c r="E28" s="149" t="n">
        <f aca="false" ca="false" dt2D="false" dtr="false" t="normal">'приложение 8'!H36</f>
        <v>47117.69</v>
      </c>
    </row>
    <row customHeight="true" hidden="true" ht="31.5" outlineLevel="0" r="29">
      <c r="A29" s="90" t="s">
        <v>224</v>
      </c>
      <c r="B29" s="72" t="s">
        <v>104</v>
      </c>
      <c r="C29" s="72" t="s">
        <v>185</v>
      </c>
      <c r="D29" s="72" t="s">
        <v>82</v>
      </c>
      <c r="E29" s="148" t="n">
        <f aca="false" ca="false" dt2D="false" dtr="false" t="normal">E30+E32+E34</f>
        <v>0</v>
      </c>
    </row>
    <row customHeight="true" hidden="true" ht="48.75" outlineLevel="0" r="30">
      <c r="A30" s="105" t="s">
        <v>225</v>
      </c>
      <c r="B30" s="107" t="s">
        <v>104</v>
      </c>
      <c r="C30" s="107" t="s">
        <v>107</v>
      </c>
      <c r="D30" s="107" t="s">
        <v>82</v>
      </c>
      <c r="E30" s="153" t="n">
        <f aca="false" ca="false" dt2D="false" dtr="false" t="normal">E31</f>
        <v>0</v>
      </c>
    </row>
    <row customHeight="true" hidden="true" ht="65.25" outlineLevel="0" r="31">
      <c r="A31" s="105" t="s">
        <v>218</v>
      </c>
      <c r="B31" s="107" t="s">
        <v>104</v>
      </c>
      <c r="C31" s="107" t="s">
        <v>107</v>
      </c>
      <c r="D31" s="107" t="n">
        <v>100</v>
      </c>
      <c r="E31" s="154" t="n">
        <f aca="false" ca="false" dt2D="false" dtr="false" t="normal">'приложение 8'!H42</f>
        <v>0</v>
      </c>
    </row>
    <row customHeight="true" hidden="true" ht="84" outlineLevel="0" r="32">
      <c r="A32" s="70" t="s">
        <v>226</v>
      </c>
      <c r="B32" s="72" t="s">
        <v>104</v>
      </c>
      <c r="C32" s="72" t="s">
        <v>110</v>
      </c>
      <c r="D32" s="72" t="s">
        <v>82</v>
      </c>
      <c r="E32" s="155" t="n">
        <f aca="false" ca="false" dt2D="false" dtr="false" t="normal">E33</f>
        <v>0</v>
      </c>
    </row>
    <row customHeight="true" hidden="true" ht="47.25" outlineLevel="0" r="33">
      <c r="A33" s="152" t="s">
        <v>219</v>
      </c>
      <c r="B33" s="72" t="s">
        <v>104</v>
      </c>
      <c r="C33" s="72" t="s">
        <v>110</v>
      </c>
      <c r="D33" s="72" t="n">
        <v>200</v>
      </c>
      <c r="E33" s="155" t="n">
        <f aca="false" ca="false" dt2D="false" dtr="false" t="normal">'приложение 8'!H44</f>
        <v>0</v>
      </c>
    </row>
    <row customHeight="true" hidden="true" ht="36.75" outlineLevel="0" r="34">
      <c r="A34" s="70" t="s">
        <v>227</v>
      </c>
      <c r="B34" s="72" t="s">
        <v>104</v>
      </c>
      <c r="C34" s="72" t="n">
        <v>9090020004</v>
      </c>
      <c r="D34" s="72" t="s">
        <v>82</v>
      </c>
      <c r="E34" s="149" t="n">
        <f aca="false" ca="false" dt2D="false" dtr="false" t="normal">E35</f>
        <v>0</v>
      </c>
    </row>
    <row customHeight="true" hidden="true" ht="19.5" outlineLevel="0" r="35">
      <c r="A35" s="70" t="s">
        <v>102</v>
      </c>
      <c r="B35" s="72" t="s">
        <v>104</v>
      </c>
      <c r="C35" s="72" t="n">
        <v>9090020004</v>
      </c>
      <c r="D35" s="72" t="n">
        <v>800</v>
      </c>
      <c r="E35" s="149" t="n">
        <f aca="false" ca="false" dt2D="false" dtr="false" t="normal">'приложение 8'!H39</f>
        <v>0</v>
      </c>
    </row>
    <row customHeight="true" ht="20.25" outlineLevel="0" r="36">
      <c r="A36" s="70" t="s">
        <v>228</v>
      </c>
      <c r="B36" s="92" t="s">
        <v>112</v>
      </c>
      <c r="C36" s="92" t="s">
        <v>185</v>
      </c>
      <c r="D36" s="92" t="s">
        <v>82</v>
      </c>
      <c r="E36" s="147" t="n">
        <f aca="false" ca="false" dt2D="false" dtr="false" t="normal">E37</f>
        <v>82735</v>
      </c>
    </row>
    <row customHeight="true" ht="35.25" outlineLevel="0" r="37">
      <c r="A37" s="70" t="s">
        <v>229</v>
      </c>
      <c r="B37" s="72" t="s">
        <v>114</v>
      </c>
      <c r="C37" s="72" t="s">
        <v>185</v>
      </c>
      <c r="D37" s="72" t="s">
        <v>82</v>
      </c>
      <c r="E37" s="148" t="n">
        <f aca="false" ca="false" dt2D="false" dtr="false" t="normal">E38</f>
        <v>82735</v>
      </c>
    </row>
    <row customHeight="true" ht="65.25" outlineLevel="0" r="38">
      <c r="A38" s="70" t="s">
        <v>230</v>
      </c>
      <c r="B38" s="72" t="s">
        <v>114</v>
      </c>
      <c r="C38" s="72" t="s">
        <v>116</v>
      </c>
      <c r="D38" s="72" t="s">
        <v>82</v>
      </c>
      <c r="E38" s="149" t="n">
        <f aca="false" ca="false" dt2D="false" dtr="false" t="normal">E39+E40</f>
        <v>82735</v>
      </c>
    </row>
    <row customHeight="true" ht="51.75" outlineLevel="0" r="39">
      <c r="A39" s="70" t="s">
        <v>218</v>
      </c>
      <c r="B39" s="72" t="s">
        <v>114</v>
      </c>
      <c r="C39" s="72" t="s">
        <v>116</v>
      </c>
      <c r="D39" s="72" t="n">
        <v>100</v>
      </c>
      <c r="E39" s="65" t="n">
        <f aca="false" ca="false" dt2D="false" dtr="false" t="normal">'приложение 8'!H48</f>
        <v>78295</v>
      </c>
    </row>
    <row customHeight="true" ht="45.75" outlineLevel="0" r="40">
      <c r="A40" s="156" t="s">
        <v>231</v>
      </c>
      <c r="B40" s="72" t="s">
        <v>114</v>
      </c>
      <c r="C40" s="72" t="s">
        <v>116</v>
      </c>
      <c r="D40" s="72" t="n">
        <v>200</v>
      </c>
      <c r="E40" s="65" t="n">
        <f aca="false" ca="false" dt2D="false" dtr="false" t="normal">'приложение 8'!H49</f>
        <v>4440</v>
      </c>
    </row>
    <row customHeight="true" ht="57" outlineLevel="0" r="41">
      <c r="A41" s="90" t="s">
        <v>232</v>
      </c>
      <c r="B41" s="92" t="s">
        <v>121</v>
      </c>
      <c r="C41" s="92" t="s">
        <v>185</v>
      </c>
      <c r="D41" s="92" t="s">
        <v>82</v>
      </c>
      <c r="E41" s="147" t="n">
        <f aca="false" ca="false" dt2D="false" dtr="false" t="normal">E42</f>
        <v>65000</v>
      </c>
    </row>
    <row customHeight="true" ht="66" outlineLevel="0" r="42">
      <c r="A42" s="70" t="s">
        <v>233</v>
      </c>
      <c r="B42" s="72" t="s">
        <v>123</v>
      </c>
      <c r="C42" s="72" t="s">
        <v>185</v>
      </c>
      <c r="D42" s="72" t="s">
        <v>82</v>
      </c>
      <c r="E42" s="148" t="n">
        <f aca="false" ca="false" dt2D="false" dtr="false" t="normal">E43</f>
        <v>65000</v>
      </c>
    </row>
    <row customHeight="true" ht="63" outlineLevel="0" r="43">
      <c r="A43" s="70" t="s">
        <v>234</v>
      </c>
      <c r="B43" s="72" t="s">
        <v>123</v>
      </c>
      <c r="C43" s="72" t="s">
        <v>125</v>
      </c>
      <c r="D43" s="72" t="s">
        <v>82</v>
      </c>
      <c r="E43" s="149" t="n">
        <f aca="false" ca="false" dt2D="false" dtr="false" t="normal">E44</f>
        <v>65000</v>
      </c>
    </row>
    <row customHeight="true" ht="49.5" outlineLevel="0" r="44">
      <c r="A44" s="152" t="s">
        <v>219</v>
      </c>
      <c r="B44" s="72" t="s">
        <v>123</v>
      </c>
      <c r="C44" s="72" t="s">
        <v>125</v>
      </c>
      <c r="D44" s="72" t="n">
        <v>200</v>
      </c>
      <c r="E44" s="149" t="n">
        <f aca="false" ca="false" dt2D="false" dtr="false" t="normal">'приложение 8'!H54</f>
        <v>65000</v>
      </c>
    </row>
    <row customHeight="true" ht="18" outlineLevel="0" r="45">
      <c r="A45" s="90" t="s">
        <v>235</v>
      </c>
      <c r="B45" s="92" t="s">
        <v>129</v>
      </c>
      <c r="C45" s="92" t="s">
        <v>185</v>
      </c>
      <c r="D45" s="92" t="s">
        <v>82</v>
      </c>
      <c r="E45" s="147" t="n">
        <f aca="false" ca="false" dt2D="false" dtr="false" t="normal">E46+E53</f>
        <v>2945622.1</v>
      </c>
    </row>
    <row customHeight="true" ht="31.5" outlineLevel="0" r="46">
      <c r="A46" s="90" t="s">
        <v>236</v>
      </c>
      <c r="B46" s="72" t="s">
        <v>131</v>
      </c>
      <c r="C46" s="72" t="s">
        <v>185</v>
      </c>
      <c r="D46" s="72" t="s">
        <v>82</v>
      </c>
      <c r="E46" s="148" t="n">
        <f aca="false" ca="false" dt2D="false" dtr="false" t="normal">E47+E49+E51</f>
        <v>2744022.1</v>
      </c>
    </row>
    <row customHeight="true" ht="81" outlineLevel="0" r="47">
      <c r="A47" s="70" t="s">
        <v>237</v>
      </c>
      <c r="B47" s="72" t="s">
        <v>131</v>
      </c>
      <c r="C47" s="72" t="s">
        <v>133</v>
      </c>
      <c r="D47" s="72" t="s">
        <v>82</v>
      </c>
      <c r="E47" s="149" t="n">
        <f aca="false" ca="false" dt2D="false" dtr="false" t="normal">E48</f>
        <v>2744022.1</v>
      </c>
    </row>
    <row customHeight="true" ht="47.25" outlineLevel="0" r="48">
      <c r="A48" s="152" t="s">
        <v>219</v>
      </c>
      <c r="B48" s="72" t="s">
        <v>131</v>
      </c>
      <c r="C48" s="72" t="s">
        <v>133</v>
      </c>
      <c r="D48" s="72" t="n">
        <v>200</v>
      </c>
      <c r="E48" s="149" t="n">
        <f aca="false" ca="false" dt2D="false" dtr="false" t="normal">'приложение 8'!H59</f>
        <v>2744022.1</v>
      </c>
    </row>
    <row customHeight="true" hidden="true" ht="34.5" outlineLevel="0" r="49">
      <c r="A49" s="152" t="s">
        <v>238</v>
      </c>
      <c r="B49" s="72" t="s">
        <v>131</v>
      </c>
      <c r="C49" s="72" t="s">
        <v>135</v>
      </c>
      <c r="D49" s="72" t="s">
        <v>82</v>
      </c>
      <c r="E49" s="149" t="n">
        <f aca="false" ca="false" dt2D="false" dtr="false" t="normal">E50</f>
        <v>0</v>
      </c>
    </row>
    <row customHeight="true" hidden="true" ht="54.75" outlineLevel="0" r="50">
      <c r="A50" s="152" t="s">
        <v>95</v>
      </c>
      <c r="B50" s="72" t="s">
        <v>131</v>
      </c>
      <c r="C50" s="72" t="s">
        <v>135</v>
      </c>
      <c r="D50" s="72" t="s">
        <v>136</v>
      </c>
      <c r="E50" s="149" t="n">
        <f aca="false" ca="false" dt2D="false" dtr="false" t="normal">'приложение 8'!H61</f>
        <v>0</v>
      </c>
    </row>
    <row customHeight="true" hidden="true" ht="79.5" outlineLevel="0" r="51">
      <c r="A51" s="152" t="s">
        <v>137</v>
      </c>
      <c r="B51" s="72" t="s">
        <v>131</v>
      </c>
      <c r="C51" s="72" t="s">
        <v>138</v>
      </c>
      <c r="D51" s="72" t="s">
        <v>82</v>
      </c>
      <c r="E51" s="149" t="n">
        <f aca="false" ca="false" dt2D="false" dtr="false" t="normal">E52</f>
        <v>0</v>
      </c>
    </row>
    <row customHeight="true" hidden="true" ht="54.75" outlineLevel="0" r="52">
      <c r="A52" s="152" t="s">
        <v>95</v>
      </c>
      <c r="B52" s="72" t="s">
        <v>131</v>
      </c>
      <c r="C52" s="72" t="s">
        <v>138</v>
      </c>
      <c r="D52" s="72" t="s">
        <v>136</v>
      </c>
      <c r="E52" s="149" t="n"/>
    </row>
    <row customHeight="true" ht="34.5" outlineLevel="0" r="53">
      <c r="A53" s="157" t="s">
        <v>141</v>
      </c>
      <c r="B53" s="158" t="s">
        <v>142</v>
      </c>
      <c r="C53" s="158" t="s">
        <v>185</v>
      </c>
      <c r="D53" s="158" t="s">
        <v>82</v>
      </c>
      <c r="E53" s="149" t="n">
        <f aca="false" ca="false" dt2D="false" dtr="false" t="normal">E56+E58+E54</f>
        <v>201600</v>
      </c>
    </row>
    <row customHeight="true" ht="114.75" outlineLevel="0" r="54">
      <c r="A54" s="159" t="s">
        <v>143</v>
      </c>
      <c r="B54" s="160" t="s">
        <v>142</v>
      </c>
      <c r="C54" s="72" t="s">
        <v>144</v>
      </c>
      <c r="D54" s="158" t="s">
        <v>82</v>
      </c>
      <c r="E54" s="149" t="n">
        <f aca="false" ca="false" dt2D="false" dtr="false" t="normal">E55</f>
        <v>36069.7</v>
      </c>
    </row>
    <row customHeight="true" ht="48.75" outlineLevel="0" r="55">
      <c r="A55" s="159" t="s">
        <v>95</v>
      </c>
      <c r="B55" s="160" t="s">
        <v>142</v>
      </c>
      <c r="C55" s="72" t="s">
        <v>144</v>
      </c>
      <c r="D55" s="158" t="s">
        <v>136</v>
      </c>
      <c r="E55" s="149" t="n">
        <f aca="false" ca="false" dt2D="false" dtr="false" t="normal">'приложение 8'!H67</f>
        <v>36069.7</v>
      </c>
    </row>
    <row customHeight="true" ht="66" outlineLevel="0" r="56">
      <c r="A56" s="156" t="s">
        <v>145</v>
      </c>
      <c r="B56" s="161" t="s">
        <v>142</v>
      </c>
      <c r="C56" s="161" t="s">
        <v>146</v>
      </c>
      <c r="D56" s="158" t="s">
        <v>82</v>
      </c>
      <c r="E56" s="149" t="n">
        <f aca="false" ca="false" dt2D="false" dtr="false" t="normal">E57</f>
        <v>82765.15</v>
      </c>
    </row>
    <row customHeight="true" ht="54.75" outlineLevel="0" r="57">
      <c r="A57" s="156" t="s">
        <v>95</v>
      </c>
      <c r="B57" s="161" t="s">
        <v>142</v>
      </c>
      <c r="C57" s="161" t="s">
        <v>146</v>
      </c>
      <c r="D57" s="158" t="s">
        <v>136</v>
      </c>
      <c r="E57" s="149" t="n">
        <f aca="false" ca="false" dt2D="false" dtr="false" t="normal">'приложение 8'!H69</f>
        <v>82765.15</v>
      </c>
    </row>
    <row customHeight="true" ht="62.25" outlineLevel="0" r="58">
      <c r="A58" s="156" t="s">
        <v>147</v>
      </c>
      <c r="B58" s="161" t="s">
        <v>142</v>
      </c>
      <c r="C58" s="161" t="s">
        <v>148</v>
      </c>
      <c r="D58" s="158" t="s">
        <v>82</v>
      </c>
      <c r="E58" s="149" t="n">
        <f aca="false" ca="false" dt2D="false" dtr="false" t="normal">E59</f>
        <v>82765.15</v>
      </c>
    </row>
    <row customHeight="true" ht="47.25" outlineLevel="0" r="59">
      <c r="A59" s="156" t="s">
        <v>95</v>
      </c>
      <c r="B59" s="161" t="s">
        <v>142</v>
      </c>
      <c r="C59" s="161" t="s">
        <v>148</v>
      </c>
      <c r="D59" s="158" t="s">
        <v>136</v>
      </c>
      <c r="E59" s="149" t="n">
        <f aca="false" ca="false" dt2D="false" dtr="false" t="normal">'приложение 8'!H71</f>
        <v>82765.15</v>
      </c>
    </row>
    <row customHeight="true" ht="32.25" outlineLevel="0" r="60">
      <c r="A60" s="70" t="s">
        <v>239</v>
      </c>
      <c r="B60" s="92" t="s">
        <v>152</v>
      </c>
      <c r="C60" s="92" t="s">
        <v>185</v>
      </c>
      <c r="D60" s="92" t="s">
        <v>82</v>
      </c>
      <c r="E60" s="147" t="n">
        <f aca="false" ca="false" dt2D="false" dtr="false" t="normal">E70+E61</f>
        <v>620371.85</v>
      </c>
    </row>
    <row customHeight="true" ht="32.25" outlineLevel="0" r="61">
      <c r="A61" s="56" t="s">
        <v>191</v>
      </c>
      <c r="B61" s="58" t="s">
        <v>192</v>
      </c>
      <c r="C61" s="58" t="s">
        <v>185</v>
      </c>
      <c r="D61" s="58" t="s">
        <v>82</v>
      </c>
      <c r="E61" s="147" t="n">
        <f aca="false" ca="false" dt2D="false" dtr="false" t="normal">E62+E64+E66+E68</f>
        <v>111111.11</v>
      </c>
    </row>
    <row customHeight="true" ht="32.25" outlineLevel="0" r="62">
      <c r="A62" s="152" t="s">
        <v>240</v>
      </c>
      <c r="B62" s="72" t="s">
        <v>192</v>
      </c>
      <c r="C62" s="124" t="s">
        <v>194</v>
      </c>
      <c r="D62" s="124" t="s">
        <v>82</v>
      </c>
      <c r="E62" s="162" t="n">
        <f aca="false" ca="false" dt2D="false" dtr="false" t="normal">E63</f>
        <v>75000</v>
      </c>
    </row>
    <row customHeight="true" ht="32.25" outlineLevel="0" r="63">
      <c r="A63" s="163" t="s">
        <v>95</v>
      </c>
      <c r="B63" s="164" t="s">
        <v>192</v>
      </c>
      <c r="C63" s="124" t="s">
        <v>194</v>
      </c>
      <c r="D63" s="124" t="s">
        <v>136</v>
      </c>
      <c r="E63" s="162" t="n">
        <f aca="false" ca="false" dt2D="false" dtr="false" t="normal">'приложение 8'!H104</f>
        <v>75000</v>
      </c>
    </row>
    <row customHeight="true" ht="32.25" outlineLevel="0" r="64">
      <c r="A64" s="152" t="s">
        <v>241</v>
      </c>
      <c r="B64" s="72" t="s">
        <v>192</v>
      </c>
      <c r="C64" s="124" t="s">
        <v>197</v>
      </c>
      <c r="D64" s="124" t="s">
        <v>82</v>
      </c>
      <c r="E64" s="162" t="n">
        <f aca="false" ca="false" dt2D="false" dtr="false" t="normal">E65</f>
        <v>8333.33</v>
      </c>
    </row>
    <row customHeight="true" ht="32.25" outlineLevel="0" r="65">
      <c r="A65" s="163" t="s">
        <v>95</v>
      </c>
      <c r="B65" s="164" t="s">
        <v>192</v>
      </c>
      <c r="C65" s="124" t="s">
        <v>197</v>
      </c>
      <c r="D65" s="124" t="s">
        <v>136</v>
      </c>
      <c r="E65" s="162" t="n">
        <f aca="false" ca="false" dt2D="false" dtr="false" t="normal">'приложение 8'!H106</f>
        <v>8333.33</v>
      </c>
    </row>
    <row customHeight="true" ht="32.25" outlineLevel="0" r="66">
      <c r="A66" s="152" t="s">
        <v>198</v>
      </c>
      <c r="B66" s="72" t="s">
        <v>192</v>
      </c>
      <c r="C66" s="124" t="s">
        <v>199</v>
      </c>
      <c r="D66" s="124" t="s">
        <v>82</v>
      </c>
      <c r="E66" s="162" t="n">
        <f aca="false" ca="false" dt2D="false" dtr="false" t="normal">E67</f>
        <v>25000</v>
      </c>
    </row>
    <row customHeight="true" ht="32.25" outlineLevel="0" r="67">
      <c r="A67" s="163" t="s">
        <v>95</v>
      </c>
      <c r="B67" s="164" t="s">
        <v>192</v>
      </c>
      <c r="C67" s="124" t="s">
        <v>199</v>
      </c>
      <c r="D67" s="124" t="s">
        <v>136</v>
      </c>
      <c r="E67" s="162" t="n">
        <f aca="false" ca="false" dt2D="false" dtr="false" t="normal">'приложение 8'!H108</f>
        <v>25000</v>
      </c>
    </row>
    <row customHeight="true" ht="32.25" outlineLevel="0" r="68">
      <c r="A68" s="152" t="s">
        <v>200</v>
      </c>
      <c r="B68" s="72" t="s">
        <v>192</v>
      </c>
      <c r="C68" s="124" t="s">
        <v>201</v>
      </c>
      <c r="D68" s="124" t="s">
        <v>82</v>
      </c>
      <c r="E68" s="162" t="n">
        <f aca="false" ca="false" dt2D="false" dtr="false" t="normal">E69</f>
        <v>2777.78</v>
      </c>
    </row>
    <row customHeight="true" ht="32.25" outlineLevel="0" r="69">
      <c r="A69" s="163" t="s">
        <v>95</v>
      </c>
      <c r="B69" s="164" t="s">
        <v>192</v>
      </c>
      <c r="C69" s="124" t="s">
        <v>201</v>
      </c>
      <c r="D69" s="124" t="s">
        <v>136</v>
      </c>
      <c r="E69" s="162" t="n">
        <f aca="false" ca="false" dt2D="false" dtr="false" t="normal">'приложение 8'!H110</f>
        <v>2777.78</v>
      </c>
    </row>
    <row customHeight="true" ht="16.5" outlineLevel="0" r="70">
      <c r="A70" s="90" t="s">
        <v>242</v>
      </c>
      <c r="B70" s="72" t="s">
        <v>154</v>
      </c>
      <c r="C70" s="72" t="s">
        <v>185</v>
      </c>
      <c r="D70" s="72" t="s">
        <v>82</v>
      </c>
      <c r="E70" s="148" t="n">
        <f aca="false" ca="false" dt2D="false" dtr="false" t="normal">E71+E73+E75+E77+E79</f>
        <v>509260.74</v>
      </c>
    </row>
    <row customHeight="true" ht="51" outlineLevel="0" r="71">
      <c r="A71" s="70" t="s">
        <v>243</v>
      </c>
      <c r="B71" s="72" t="s">
        <v>154</v>
      </c>
      <c r="C71" s="72" t="s">
        <v>156</v>
      </c>
      <c r="D71" s="72" t="s">
        <v>82</v>
      </c>
      <c r="E71" s="149" t="n">
        <f aca="false" ca="false" dt2D="false" dtr="false" t="normal">E72</f>
        <v>297000</v>
      </c>
    </row>
    <row customHeight="true" ht="48.75" outlineLevel="0" r="72">
      <c r="A72" s="152" t="s">
        <v>219</v>
      </c>
      <c r="B72" s="72" t="s">
        <v>154</v>
      </c>
      <c r="C72" s="72" t="s">
        <v>156</v>
      </c>
      <c r="D72" s="72" t="n">
        <v>200</v>
      </c>
      <c r="E72" s="149" t="n">
        <f aca="false" ca="false" dt2D="false" dtr="false" t="normal">'приложение 8'!H76</f>
        <v>297000</v>
      </c>
    </row>
    <row customHeight="true" ht="68.25" outlineLevel="0" r="73">
      <c r="A73" s="70" t="s">
        <v>244</v>
      </c>
      <c r="B73" s="72" t="s">
        <v>154</v>
      </c>
      <c r="C73" s="72" t="s">
        <v>158</v>
      </c>
      <c r="D73" s="72" t="s">
        <v>82</v>
      </c>
      <c r="E73" s="149" t="n">
        <f aca="false" ca="false" dt2D="false" dtr="false" t="normal">E74</f>
        <v>54000</v>
      </c>
    </row>
    <row customHeight="true" ht="51.75" outlineLevel="0" r="74">
      <c r="A74" s="152" t="s">
        <v>219</v>
      </c>
      <c r="B74" s="72" t="s">
        <v>154</v>
      </c>
      <c r="C74" s="72" t="s">
        <v>158</v>
      </c>
      <c r="D74" s="72" t="n">
        <v>200</v>
      </c>
      <c r="E74" s="149" t="n">
        <f aca="false" ca="false" dt2D="false" dtr="false" t="normal">'приложение 8'!H78</f>
        <v>54000</v>
      </c>
    </row>
    <row customHeight="true" ht="31.5" outlineLevel="0" r="75">
      <c r="A75" s="70" t="s">
        <v>245</v>
      </c>
      <c r="B75" s="72" t="s">
        <v>154</v>
      </c>
      <c r="C75" s="72" t="s">
        <v>160</v>
      </c>
      <c r="D75" s="72" t="s">
        <v>82</v>
      </c>
      <c r="E75" s="149" t="n">
        <f aca="false" ca="false" dt2D="false" dtr="false" t="normal">E76</f>
        <v>30722.73</v>
      </c>
    </row>
    <row customHeight="true" ht="48" outlineLevel="0" r="76">
      <c r="A76" s="152" t="s">
        <v>219</v>
      </c>
      <c r="B76" s="72" t="s">
        <v>154</v>
      </c>
      <c r="C76" s="72" t="s">
        <v>160</v>
      </c>
      <c r="D76" s="72" t="n">
        <v>200</v>
      </c>
      <c r="E76" s="149" t="n">
        <f aca="false" ca="false" dt2D="false" dtr="false" t="normal">'приложение 8'!H80</f>
        <v>30722.73</v>
      </c>
    </row>
    <row customHeight="true" ht="46.5" outlineLevel="0" r="77">
      <c r="A77" s="70" t="s">
        <v>246</v>
      </c>
      <c r="B77" s="72" t="s">
        <v>154</v>
      </c>
      <c r="C77" s="72" t="s">
        <v>162</v>
      </c>
      <c r="D77" s="72" t="s">
        <v>82</v>
      </c>
      <c r="E77" s="149" t="n">
        <f aca="false" ca="false" dt2D="false" dtr="false" t="normal">E78</f>
        <v>0</v>
      </c>
    </row>
    <row customHeight="true" ht="43.5" outlineLevel="0" r="78">
      <c r="A78" s="152" t="s">
        <v>219</v>
      </c>
      <c r="B78" s="72" t="s">
        <v>154</v>
      </c>
      <c r="C78" s="72" t="s">
        <v>162</v>
      </c>
      <c r="D78" s="72" t="n">
        <v>200</v>
      </c>
      <c r="E78" s="149" t="n">
        <f aca="false" ca="false" dt2D="false" dtr="false" t="normal">'приложение 8'!H82</f>
        <v>0</v>
      </c>
    </row>
    <row customHeight="true" ht="132.75" outlineLevel="0" r="79">
      <c r="A79" s="152" t="s">
        <v>163</v>
      </c>
      <c r="B79" s="72" t="s">
        <v>154</v>
      </c>
      <c r="C79" s="72" t="s">
        <v>247</v>
      </c>
      <c r="D79" s="72" t="s">
        <v>82</v>
      </c>
      <c r="E79" s="162" t="n">
        <f aca="false" ca="false" dt2D="false" dtr="false" t="normal">E80</f>
        <v>127538.01</v>
      </c>
    </row>
    <row customHeight="true" ht="48.75" outlineLevel="0" r="80">
      <c r="A80" s="152" t="s">
        <v>219</v>
      </c>
      <c r="B80" s="72" t="s">
        <v>154</v>
      </c>
      <c r="C80" s="72" t="s">
        <v>164</v>
      </c>
      <c r="D80" s="72" t="s">
        <v>136</v>
      </c>
      <c r="E80" s="162" t="n">
        <f aca="false" ca="false" dt2D="false" dtr="false" t="normal">'приложение 8'!H84</f>
        <v>127538.01</v>
      </c>
    </row>
    <row customHeight="true" ht="19.5" outlineLevel="0" r="81">
      <c r="A81" s="90" t="s">
        <v>248</v>
      </c>
      <c r="B81" s="92" t="s">
        <v>168</v>
      </c>
      <c r="C81" s="92" t="s">
        <v>185</v>
      </c>
      <c r="D81" s="92" t="s">
        <v>82</v>
      </c>
      <c r="E81" s="147" t="n">
        <f aca="false" ca="false" dt2D="false" dtr="false" t="normal">E82</f>
        <v>476759.8</v>
      </c>
    </row>
    <row customHeight="true" ht="18" outlineLevel="0" r="82">
      <c r="A82" s="90" t="s">
        <v>249</v>
      </c>
      <c r="B82" s="92" t="s">
        <v>170</v>
      </c>
      <c r="C82" s="92" t="s">
        <v>185</v>
      </c>
      <c r="D82" s="92" t="s">
        <v>82</v>
      </c>
      <c r="E82" s="148" t="n">
        <f aca="false" ca="false" dt2D="false" dtr="false" t="normal">E83+E85</f>
        <v>476759.8</v>
      </c>
    </row>
    <row customHeight="true" ht="54" outlineLevel="0" r="83">
      <c r="A83" s="70" t="s">
        <v>250</v>
      </c>
      <c r="B83" s="72" t="s">
        <v>170</v>
      </c>
      <c r="C83" s="72" t="s">
        <v>172</v>
      </c>
      <c r="D83" s="72" t="s">
        <v>82</v>
      </c>
      <c r="E83" s="149" t="n">
        <f aca="false" ca="false" dt2D="false" dtr="false" t="normal">E84</f>
        <v>5000</v>
      </c>
    </row>
    <row customHeight="true" ht="49.5" outlineLevel="0" r="84">
      <c r="A84" s="152" t="s">
        <v>219</v>
      </c>
      <c r="B84" s="72" t="s">
        <v>170</v>
      </c>
      <c r="C84" s="72" t="s">
        <v>172</v>
      </c>
      <c r="D84" s="72" t="n">
        <v>200</v>
      </c>
      <c r="E84" s="65" t="n">
        <f aca="false" ca="false" dt2D="false" dtr="false" t="normal">'приложение 8'!H89</f>
        <v>5000</v>
      </c>
    </row>
    <row customHeight="true" ht="159" outlineLevel="0" r="85">
      <c r="A85" s="163" t="s">
        <v>173</v>
      </c>
      <c r="B85" s="164" t="s">
        <v>170</v>
      </c>
      <c r="C85" s="63" t="s">
        <v>174</v>
      </c>
      <c r="D85" s="63" t="s">
        <v>82</v>
      </c>
      <c r="E85" s="65" t="n">
        <f aca="false" ca="false" dt2D="false" dtr="false" t="normal">E86</f>
        <v>471759.8</v>
      </c>
    </row>
    <row customHeight="true" ht="21.75" outlineLevel="0" r="86">
      <c r="A86" s="163" t="s">
        <v>175</v>
      </c>
      <c r="B86" s="164" t="s">
        <v>170</v>
      </c>
      <c r="C86" s="63" t="s">
        <v>174</v>
      </c>
      <c r="D86" s="63" t="s">
        <v>176</v>
      </c>
      <c r="E86" s="65" t="n">
        <f aca="false" ca="false" dt2D="false" dtr="false" t="normal">'приложение 8'!H91</f>
        <v>471759.8</v>
      </c>
    </row>
    <row customHeight="true" ht="21" outlineLevel="0" r="87">
      <c r="A87" s="70" t="s">
        <v>251</v>
      </c>
      <c r="B87" s="92" t="n">
        <v>1000</v>
      </c>
      <c r="C87" s="92" t="s">
        <v>185</v>
      </c>
      <c r="D87" s="92" t="s">
        <v>82</v>
      </c>
      <c r="E87" s="147" t="n">
        <f aca="false" ca="false" dt2D="false" dtr="false" t="normal">E88+E91</f>
        <v>106000</v>
      </c>
    </row>
    <row customHeight="true" ht="19.5" outlineLevel="0" r="88">
      <c r="A88" s="70" t="s">
        <v>252</v>
      </c>
      <c r="B88" s="72" t="n">
        <v>1001</v>
      </c>
      <c r="C88" s="72" t="s">
        <v>185</v>
      </c>
      <c r="D88" s="72" t="s">
        <v>82</v>
      </c>
      <c r="E88" s="148" t="n">
        <f aca="false" ca="false" dt2D="false" dtr="false" t="normal">E89</f>
        <v>80000</v>
      </c>
    </row>
    <row customHeight="true" ht="35.25" outlineLevel="0" r="89">
      <c r="A89" s="70" t="s">
        <v>253</v>
      </c>
      <c r="B89" s="72" t="n">
        <v>1001</v>
      </c>
      <c r="C89" s="72" t="s">
        <v>182</v>
      </c>
      <c r="D89" s="72" t="s">
        <v>82</v>
      </c>
      <c r="E89" s="149" t="n">
        <f aca="false" ca="false" dt2D="false" dtr="false" t="normal">E90</f>
        <v>80000</v>
      </c>
    </row>
    <row customHeight="true" ht="33" outlineLevel="0" r="90">
      <c r="A90" s="152" t="s">
        <v>183</v>
      </c>
      <c r="B90" s="72" t="n">
        <v>1001</v>
      </c>
      <c r="C90" s="72" t="s">
        <v>182</v>
      </c>
      <c r="D90" s="72" t="n">
        <v>300</v>
      </c>
      <c r="E90" s="149" t="n">
        <f aca="false" ca="false" dt2D="false" dtr="false" t="normal">'приложение 8'!H96</f>
        <v>80000</v>
      </c>
    </row>
    <row customHeight="true" ht="32.25" outlineLevel="0" r="91">
      <c r="A91" s="165" t="s">
        <v>254</v>
      </c>
      <c r="B91" s="166" t="n">
        <v>1006</v>
      </c>
      <c r="C91" s="166" t="s">
        <v>185</v>
      </c>
      <c r="D91" s="166" t="s">
        <v>82</v>
      </c>
      <c r="E91" s="167" t="n">
        <f aca="false" ca="false" dt2D="false" dtr="false" t="normal">E92</f>
        <v>26000</v>
      </c>
    </row>
    <row customHeight="true" ht="35.25" outlineLevel="0" r="92">
      <c r="A92" s="165" t="s">
        <v>255</v>
      </c>
      <c r="B92" s="166" t="n">
        <v>1006</v>
      </c>
      <c r="C92" s="166" t="s">
        <v>187</v>
      </c>
      <c r="D92" s="166" t="s">
        <v>82</v>
      </c>
      <c r="E92" s="155" t="n">
        <f aca="false" ca="false" dt2D="false" dtr="false" t="normal">E93</f>
        <v>26000</v>
      </c>
    </row>
    <row customHeight="true" ht="36.75" outlineLevel="0" r="93">
      <c r="A93" s="156" t="s">
        <v>183</v>
      </c>
      <c r="B93" s="168" t="s">
        <v>256</v>
      </c>
      <c r="C93" s="168" t="s">
        <v>187</v>
      </c>
      <c r="D93" s="168" t="n">
        <v>300</v>
      </c>
      <c r="E93" s="169" t="n">
        <f aca="false" ca="false" dt2D="false" dtr="false" t="normal">'приложение 8'!H99</f>
        <v>26000</v>
      </c>
    </row>
    <row ht="15.75" outlineLevel="0" r="94">
      <c r="A94" s="170" t="s">
        <v>257</v>
      </c>
      <c r="B94" s="171" t="s"/>
      <c r="C94" s="171" t="s"/>
      <c r="D94" s="172" t="s"/>
      <c r="E94" s="147" t="n">
        <f aca="false" ca="false" dt2D="false" dtr="false" t="normal">E15+E36+E41+E45+E60+E81+E87</f>
        <v>6783716.97</v>
      </c>
    </row>
    <row ht="15.75" outlineLevel="0" r="95">
      <c r="A95" s="20" t="n"/>
    </row>
  </sheetData>
  <mergeCells count="14">
    <mergeCell ref="B2:E2"/>
    <mergeCell ref="B3:E3"/>
    <mergeCell ref="B6:E6"/>
    <mergeCell ref="A94:D94"/>
    <mergeCell ref="B5:E5"/>
    <mergeCell ref="A4:E4"/>
    <mergeCell ref="A12:A14"/>
    <mergeCell ref="B12:D12"/>
    <mergeCell ref="E12:E14"/>
    <mergeCell ref="B13:B14"/>
    <mergeCell ref="C13:C14"/>
    <mergeCell ref="C7:E7"/>
    <mergeCell ref="A9:E9"/>
    <mergeCell ref="A10:E10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1" manualBreakCount="1">
    <brk id="30" man="true" max="16383"/>
  </rowBreaks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8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0.0000016916618"/>
    <col customWidth="true" max="2" min="2" outlineLevel="0" width="13.4257806215741"/>
    <col customWidth="true" max="3" min="3" outlineLevel="0" width="6.5703123162961"/>
    <col customWidth="true" max="4" min="4" outlineLevel="0" width="14.5703129929608"/>
  </cols>
  <sheetData>
    <row outlineLevel="0" r="1">
      <c r="A1" s="4" t="n"/>
      <c r="B1" s="1" t="s">
        <v>258</v>
      </c>
      <c r="C1" s="1" t="s"/>
      <c r="D1" s="1" t="s"/>
    </row>
    <row outlineLevel="0" r="2">
      <c r="A2" s="1" t="s">
        <v>259</v>
      </c>
      <c r="B2" s="1" t="s"/>
      <c r="C2" s="1" t="s"/>
      <c r="D2" s="1" t="s"/>
    </row>
    <row outlineLevel="0" r="3">
      <c r="A3" s="1" t="s">
        <v>3</v>
      </c>
      <c r="B3" s="1" t="s"/>
      <c r="C3" s="1" t="s"/>
      <c r="D3" s="1" t="s"/>
    </row>
    <row outlineLevel="0" r="4">
      <c r="A4" s="1" t="s">
        <v>260</v>
      </c>
      <c r="B4" s="1" t="s"/>
      <c r="C4" s="1" t="s"/>
      <c r="D4" s="1" t="s"/>
    </row>
    <row outlineLevel="0" r="5">
      <c r="A5" s="1" t="s">
        <v>261</v>
      </c>
      <c r="B5" s="1" t="s"/>
      <c r="C5" s="1" t="s"/>
      <c r="D5" s="1" t="s"/>
    </row>
    <row outlineLevel="0" r="6">
      <c r="A6" s="1" t="s">
        <v>6</v>
      </c>
      <c r="B6" s="1" t="s"/>
      <c r="C6" s="1" t="s"/>
      <c r="D6" s="1" t="s"/>
    </row>
    <row outlineLevel="0" r="7">
      <c r="A7" s="1" t="n"/>
      <c r="B7" s="1" t="s"/>
      <c r="C7" s="1" t="s"/>
      <c r="D7" s="1" t="s"/>
    </row>
    <row outlineLevel="0" r="8">
      <c r="A8" s="1" t="n"/>
      <c r="B8" s="1" t="s"/>
      <c r="C8" s="1" t="s"/>
      <c r="D8" s="1" t="s"/>
    </row>
    <row outlineLevel="0" r="9">
      <c r="A9" s="1" t="n"/>
      <c r="B9" s="1" t="s"/>
      <c r="C9" s="1" t="s"/>
      <c r="D9" s="1" t="s"/>
    </row>
    <row outlineLevel="0" r="10">
      <c r="A10" s="1" t="n"/>
      <c r="B10" s="0" t="n"/>
      <c r="C10" s="0" t="n"/>
      <c r="D10" s="0" t="n"/>
    </row>
    <row outlineLevel="0" r="11">
      <c r="A11" s="173" t="s">
        <v>262</v>
      </c>
      <c r="B11" s="173" t="s"/>
      <c r="C11" s="173" t="s"/>
      <c r="D11" s="173" t="s"/>
    </row>
    <row ht="15.75" outlineLevel="0" r="12">
      <c r="A12" s="20" t="s">
        <v>263</v>
      </c>
      <c r="B12" s="20" t="s"/>
      <c r="C12" s="20" t="s"/>
      <c r="D12" s="20" t="s"/>
    </row>
    <row ht="15.75" outlineLevel="0" r="13">
      <c r="A13" s="20" t="s">
        <v>264</v>
      </c>
      <c r="B13" s="20" t="s"/>
      <c r="C13" s="20" t="s"/>
      <c r="D13" s="20" t="s"/>
    </row>
    <row ht="15.75" outlineLevel="0" r="14">
      <c r="A14" s="20" t="s">
        <v>265</v>
      </c>
      <c r="B14" s="20" t="s"/>
      <c r="C14" s="20" t="s"/>
      <c r="D14" s="20" t="s"/>
    </row>
    <row ht="15.75" outlineLevel="0" r="15">
      <c r="A15" s="174" t="n"/>
    </row>
    <row customHeight="true" ht="15.75" outlineLevel="0" r="16">
      <c r="A16" s="142" t="s">
        <v>208</v>
      </c>
      <c r="B16" s="142" t="s">
        <v>266</v>
      </c>
      <c r="C16" s="175" t="s"/>
      <c r="D16" s="142" t="s">
        <v>10</v>
      </c>
    </row>
    <row customHeight="true" ht="31.5" outlineLevel="0" r="17">
      <c r="A17" s="144" t="s"/>
      <c r="B17" s="142" t="s">
        <v>267</v>
      </c>
      <c r="C17" s="175" t="s"/>
      <c r="D17" s="144" t="s"/>
    </row>
    <row ht="31.5" outlineLevel="0" r="18">
      <c r="A18" s="146" t="s"/>
      <c r="B18" s="142" t="s">
        <v>71</v>
      </c>
      <c r="C18" s="142" t="s">
        <v>268</v>
      </c>
      <c r="D18" s="146" t="s"/>
    </row>
    <row customHeight="true" ht="51.75" outlineLevel="0" r="19">
      <c r="A19" s="48" t="s">
        <v>269</v>
      </c>
      <c r="B19" s="53" t="s">
        <v>75</v>
      </c>
      <c r="C19" s="63" t="n"/>
      <c r="D19" s="147" t="n">
        <f aca="false" ca="false" dt2D="false" dtr="false" t="normal">D20</f>
        <v>6736599.28</v>
      </c>
    </row>
    <row customHeight="true" ht="52.5" outlineLevel="0" r="20">
      <c r="A20" s="48" t="s">
        <v>270</v>
      </c>
      <c r="B20" s="53" t="s">
        <v>77</v>
      </c>
      <c r="C20" s="63" t="n"/>
      <c r="D20" s="147" t="n">
        <f aca="false" ca="false" dt2D="false" dtr="false" t="normal">D21+D35+D38+D43+D54+D75+D59+D66</f>
        <v>6736599.28</v>
      </c>
    </row>
    <row customHeight="true" ht="51" outlineLevel="0" r="21">
      <c r="A21" s="48" t="s">
        <v>271</v>
      </c>
      <c r="B21" s="53" t="s">
        <v>79</v>
      </c>
      <c r="C21" s="63" t="n"/>
      <c r="D21" s="147" t="n">
        <f aca="false" ca="false" dt2D="false" dtr="false" t="normal">D22+D28+D30+D32+D24</f>
        <v>2522845.53</v>
      </c>
    </row>
    <row customHeight="true" ht="47.25" outlineLevel="0" r="22">
      <c r="A22" s="61" t="s">
        <v>90</v>
      </c>
      <c r="B22" s="63" t="s">
        <v>86</v>
      </c>
      <c r="C22" s="63" t="s">
        <v>82</v>
      </c>
      <c r="D22" s="147" t="n">
        <f aca="false" ca="false" dt2D="false" dtr="false" t="normal">D23+D26+D27</f>
        <v>2027291.48</v>
      </c>
    </row>
    <row customHeight="true" ht="86.25" outlineLevel="0" r="23">
      <c r="A23" s="61" t="s">
        <v>272</v>
      </c>
      <c r="B23" s="68" t="s">
        <v>86</v>
      </c>
      <c r="C23" s="63" t="s">
        <v>94</v>
      </c>
      <c r="D23" s="65" t="n">
        <f aca="false" ca="false" dt2D="false" dtr="false" t="normal">'приложение 8'!H27+'приложение 8'!H23</f>
        <v>1676642.29</v>
      </c>
    </row>
    <row customHeight="true" ht="86.25" outlineLevel="0" r="24">
      <c r="A24" s="70" t="s">
        <v>92</v>
      </c>
      <c r="B24" s="68" t="s">
        <v>93</v>
      </c>
      <c r="C24" s="63" t="s">
        <v>82</v>
      </c>
      <c r="D24" s="65" t="n">
        <f aca="false" ca="false" dt2D="false" dtr="false" t="normal">D25</f>
        <v>412819.05</v>
      </c>
    </row>
    <row customHeight="true" ht="86.25" outlineLevel="0" r="25">
      <c r="A25" s="70" t="s">
        <v>91</v>
      </c>
      <c r="B25" s="68" t="s">
        <v>93</v>
      </c>
      <c r="C25" s="63" t="s">
        <v>94</v>
      </c>
      <c r="D25" s="65" t="n">
        <f aca="false" ca="false" dt2D="false" dtr="false" t="normal">'приложение 8'!H29</f>
        <v>412819.05</v>
      </c>
    </row>
    <row customHeight="true" ht="33" outlineLevel="0" r="26">
      <c r="A26" s="114" t="s">
        <v>219</v>
      </c>
      <c r="B26" s="68" t="s">
        <v>86</v>
      </c>
      <c r="C26" s="63" t="n">
        <v>200</v>
      </c>
      <c r="D26" s="65" t="n">
        <f aca="false" ca="false" dt2D="false" dtr="false" t="normal">'приложение 8'!H30</f>
        <v>335449.19</v>
      </c>
    </row>
    <row customHeight="true" ht="17.25" outlineLevel="0" r="27">
      <c r="A27" s="61" t="s">
        <v>273</v>
      </c>
      <c r="B27" s="63" t="s">
        <v>86</v>
      </c>
      <c r="C27" s="63" t="n">
        <v>800</v>
      </c>
      <c r="D27" s="149" t="n">
        <f aca="false" ca="false" dt2D="false" dtr="false" t="normal">'приложение 8'!H31</f>
        <v>15200</v>
      </c>
    </row>
    <row customHeight="true" hidden="true" ht="48.75" outlineLevel="0" r="28">
      <c r="A28" s="105" t="s">
        <v>225</v>
      </c>
      <c r="B28" s="107" t="s">
        <v>107</v>
      </c>
      <c r="C28" s="107" t="s">
        <v>82</v>
      </c>
      <c r="D28" s="153" t="n">
        <f aca="false" ca="false" dt2D="false" dtr="false" t="normal">D29</f>
        <v>0</v>
      </c>
    </row>
    <row customHeight="true" hidden="true" ht="36.75" outlineLevel="0" r="29">
      <c r="A29" s="105" t="s">
        <v>218</v>
      </c>
      <c r="B29" s="176" t="s">
        <v>107</v>
      </c>
      <c r="C29" s="176" t="n">
        <v>100</v>
      </c>
      <c r="D29" s="154" t="n">
        <f aca="false" ca="false" dt2D="false" dtr="false" t="normal">'приложение 8'!H42</f>
        <v>0</v>
      </c>
    </row>
    <row customHeight="true" hidden="true" ht="65.25" outlineLevel="0" r="30">
      <c r="A30" s="61" t="s">
        <v>226</v>
      </c>
      <c r="B30" s="63" t="s">
        <v>110</v>
      </c>
      <c r="C30" s="63" t="s">
        <v>82</v>
      </c>
      <c r="D30" s="155" t="n">
        <f aca="false" ca="false" dt2D="false" dtr="false" t="normal">D31</f>
        <v>0</v>
      </c>
    </row>
    <row customHeight="true" hidden="true" ht="33.75" outlineLevel="0" r="31">
      <c r="A31" s="61" t="s">
        <v>219</v>
      </c>
      <c r="B31" s="63" t="s">
        <v>110</v>
      </c>
      <c r="C31" s="63" t="n">
        <v>200</v>
      </c>
      <c r="D31" s="155" t="n">
        <f aca="false" ca="false" dt2D="false" dtr="false" t="normal">'приложение 8'!H44</f>
        <v>0</v>
      </c>
    </row>
    <row customHeight="true" ht="51.75" outlineLevel="0" r="32">
      <c r="A32" s="165" t="s">
        <v>274</v>
      </c>
      <c r="B32" s="166" t="s">
        <v>116</v>
      </c>
      <c r="C32" s="63" t="s">
        <v>82</v>
      </c>
      <c r="D32" s="149" t="n">
        <f aca="false" ca="false" dt2D="false" dtr="false" t="normal">D33+D34</f>
        <v>82735</v>
      </c>
    </row>
    <row customHeight="true" ht="82.5" outlineLevel="0" r="33">
      <c r="A33" s="70" t="s">
        <v>218</v>
      </c>
      <c r="B33" s="177" t="s">
        <v>116</v>
      </c>
      <c r="C33" s="68" t="n">
        <v>100</v>
      </c>
      <c r="D33" s="65" t="n">
        <f aca="false" ca="false" dt2D="false" dtr="false" t="normal">'приложение 8'!H48</f>
        <v>78295</v>
      </c>
    </row>
    <row customHeight="true" ht="33" outlineLevel="0" r="34">
      <c r="A34" s="152" t="s">
        <v>275</v>
      </c>
      <c r="B34" s="166" t="s">
        <v>116</v>
      </c>
      <c r="C34" s="63" t="n">
        <v>200</v>
      </c>
      <c r="D34" s="149" t="n">
        <f aca="false" ca="false" dt2D="false" dtr="false" t="normal">'приложение 8'!H49</f>
        <v>4440</v>
      </c>
    </row>
    <row customHeight="true" ht="35.25" outlineLevel="0" r="35">
      <c r="A35" s="165" t="s">
        <v>276</v>
      </c>
      <c r="B35" s="53" t="s">
        <v>119</v>
      </c>
      <c r="C35" s="53" t="n"/>
      <c r="D35" s="147" t="n">
        <f aca="false" ca="false" dt2D="false" dtr="false" t="normal">D36</f>
        <v>65000</v>
      </c>
    </row>
    <row customHeight="true" ht="48.75" outlineLevel="0" r="36">
      <c r="A36" s="61" t="s">
        <v>234</v>
      </c>
      <c r="B36" s="63" t="s">
        <v>125</v>
      </c>
      <c r="C36" s="63" t="s">
        <v>82</v>
      </c>
      <c r="D36" s="149" t="n">
        <f aca="false" ca="false" dt2D="false" dtr="false" t="normal">D37</f>
        <v>65000</v>
      </c>
    </row>
    <row customHeight="true" ht="34.5" outlineLevel="0" r="37">
      <c r="A37" s="61" t="s">
        <v>277</v>
      </c>
      <c r="B37" s="68" t="s">
        <v>125</v>
      </c>
      <c r="C37" s="63" t="n">
        <v>200</v>
      </c>
      <c r="D37" s="65" t="n">
        <f aca="false" ca="false" dt2D="false" dtr="false" t="normal">'приложение 8'!H54</f>
        <v>65000</v>
      </c>
    </row>
    <row customHeight="true" ht="48.75" outlineLevel="0" r="38">
      <c r="A38" s="48" t="s">
        <v>278</v>
      </c>
      <c r="B38" s="53" t="s">
        <v>127</v>
      </c>
      <c r="C38" s="53" t="n"/>
      <c r="D38" s="147" t="n">
        <f aca="false" ca="false" dt2D="false" dtr="false" t="normal">D39</f>
        <v>2744022.1</v>
      </c>
    </row>
    <row customHeight="true" ht="68.25" outlineLevel="0" r="39">
      <c r="A39" s="61" t="s">
        <v>237</v>
      </c>
      <c r="B39" s="63" t="s">
        <v>133</v>
      </c>
      <c r="C39" s="63" t="s">
        <v>82</v>
      </c>
      <c r="D39" s="149" t="n">
        <f aca="false" ca="false" dt2D="false" dtr="false" t="normal">D40+D42</f>
        <v>2744022.1</v>
      </c>
    </row>
    <row customHeight="true" ht="33" outlineLevel="0" r="40">
      <c r="A40" s="61" t="s">
        <v>219</v>
      </c>
      <c r="B40" s="63" t="s">
        <v>133</v>
      </c>
      <c r="C40" s="63" t="n">
        <v>200</v>
      </c>
      <c r="D40" s="149" t="n">
        <f aca="false" ca="false" dt2D="false" dtr="false" t="normal">'приложение 8'!H59</f>
        <v>2744022.1</v>
      </c>
    </row>
    <row customHeight="true" hidden="true" ht="38.25" outlineLevel="0" r="41">
      <c r="A41" s="105" t="s">
        <v>238</v>
      </c>
      <c r="B41" s="107" t="s">
        <v>135</v>
      </c>
      <c r="C41" s="107" t="s">
        <v>82</v>
      </c>
      <c r="D41" s="178" t="n">
        <f aca="false" ca="false" dt2D="false" dtr="false" t="normal">D42</f>
        <v>0</v>
      </c>
    </row>
    <row customHeight="true" hidden="true" ht="39" outlineLevel="0" r="42">
      <c r="A42" s="105" t="s">
        <v>219</v>
      </c>
      <c r="B42" s="107" t="s">
        <v>135</v>
      </c>
      <c r="C42" s="107" t="s">
        <v>136</v>
      </c>
      <c r="D42" s="178" t="n">
        <f aca="false" ca="false" dt2D="false" dtr="false" t="normal">'приложение 8'!H60</f>
        <v>0</v>
      </c>
    </row>
    <row customHeight="true" ht="19.5" outlineLevel="0" r="43">
      <c r="A43" s="48" t="s">
        <v>279</v>
      </c>
      <c r="B43" s="53" t="s">
        <v>150</v>
      </c>
      <c r="C43" s="53" t="n"/>
      <c r="D43" s="147" t="n">
        <f aca="false" ca="false" dt2D="false" dtr="false" t="normal">D44+D46+D48+D50+D52</f>
        <v>509260.74</v>
      </c>
    </row>
    <row customHeight="true" ht="52.5" outlineLevel="0" r="44">
      <c r="A44" s="61" t="s">
        <v>243</v>
      </c>
      <c r="B44" s="63" t="s">
        <v>156</v>
      </c>
      <c r="C44" s="63" t="s">
        <v>82</v>
      </c>
      <c r="D44" s="149" t="n">
        <f aca="false" ca="false" dt2D="false" dtr="false" t="normal">D45</f>
        <v>297000</v>
      </c>
    </row>
    <row customHeight="true" ht="36" outlineLevel="0" r="45">
      <c r="A45" s="61" t="s">
        <v>280</v>
      </c>
      <c r="B45" s="63" t="s">
        <v>156</v>
      </c>
      <c r="C45" s="63" t="n">
        <v>200</v>
      </c>
      <c r="D45" s="149" t="n">
        <f aca="false" ca="false" dt2D="false" dtr="false" t="normal">'приложение 8'!H76</f>
        <v>297000</v>
      </c>
    </row>
    <row customHeight="true" ht="50.25" outlineLevel="0" r="46">
      <c r="A46" s="61" t="s">
        <v>244</v>
      </c>
      <c r="B46" s="63" t="s">
        <v>158</v>
      </c>
      <c r="C46" s="63" t="s">
        <v>82</v>
      </c>
      <c r="D46" s="149" t="n">
        <f aca="false" ca="false" dt2D="false" dtr="false" t="normal">D47</f>
        <v>54000</v>
      </c>
    </row>
    <row customHeight="true" ht="38.25" outlineLevel="0" r="47">
      <c r="A47" s="61" t="s">
        <v>281</v>
      </c>
      <c r="B47" s="63" t="s">
        <v>158</v>
      </c>
      <c r="C47" s="63" t="n">
        <v>200</v>
      </c>
      <c r="D47" s="149" t="n">
        <f aca="false" ca="false" dt2D="false" dtr="false" t="normal">'приложение 8'!H78</f>
        <v>54000</v>
      </c>
    </row>
    <row customHeight="true" ht="21.75" outlineLevel="0" r="48">
      <c r="A48" s="61" t="s">
        <v>245</v>
      </c>
      <c r="B48" s="63" t="s">
        <v>160</v>
      </c>
      <c r="C48" s="63" t="s">
        <v>82</v>
      </c>
      <c r="D48" s="149" t="n">
        <f aca="false" ca="false" dt2D="false" dtr="false" t="normal">D49</f>
        <v>30722.73</v>
      </c>
    </row>
    <row customHeight="true" ht="39" outlineLevel="0" r="49">
      <c r="A49" s="61" t="s">
        <v>281</v>
      </c>
      <c r="B49" s="63" t="s">
        <v>160</v>
      </c>
      <c r="C49" s="63" t="n">
        <v>200</v>
      </c>
      <c r="D49" s="149" t="n">
        <f aca="false" ca="false" dt2D="false" dtr="false" t="normal">'приложение 8'!H80</f>
        <v>30722.73</v>
      </c>
    </row>
    <row customHeight="true" ht="37.5" outlineLevel="0" r="50">
      <c r="A50" s="61" t="s">
        <v>246</v>
      </c>
      <c r="B50" s="63" t="s">
        <v>162</v>
      </c>
      <c r="C50" s="63" t="s">
        <v>82</v>
      </c>
      <c r="D50" s="149" t="n">
        <f aca="false" ca="false" dt2D="false" dtr="false" t="normal">D51</f>
        <v>0</v>
      </c>
    </row>
    <row customHeight="true" ht="35.25" outlineLevel="0" r="51">
      <c r="A51" s="61" t="s">
        <v>219</v>
      </c>
      <c r="B51" s="63" t="s">
        <v>162</v>
      </c>
      <c r="C51" s="63" t="n">
        <v>200</v>
      </c>
      <c r="D51" s="149" t="n">
        <f aca="false" ca="false" dt2D="false" dtr="false" t="normal">'приложение 8'!H82</f>
        <v>0</v>
      </c>
    </row>
    <row customHeight="true" ht="100.5" outlineLevel="0" r="52">
      <c r="A52" s="70" t="s">
        <v>163</v>
      </c>
      <c r="B52" s="72" t="s">
        <v>164</v>
      </c>
      <c r="C52" s="72" t="s">
        <v>82</v>
      </c>
      <c r="D52" s="162" t="n">
        <f aca="false" ca="false" dt2D="false" dtr="false" t="normal">D53</f>
        <v>127538.01</v>
      </c>
    </row>
    <row customHeight="true" ht="35.25" outlineLevel="0" r="53">
      <c r="A53" s="70" t="s">
        <v>219</v>
      </c>
      <c r="B53" s="72" t="s">
        <v>164</v>
      </c>
      <c r="C53" s="72" t="s">
        <v>136</v>
      </c>
      <c r="D53" s="162" t="n">
        <f aca="false" ca="false" dt2D="false" dtr="false" t="normal">'приложение 10'!E80</f>
        <v>127538.01</v>
      </c>
    </row>
    <row customHeight="true" ht="39" outlineLevel="0" r="54">
      <c r="A54" s="48" t="s">
        <v>282</v>
      </c>
      <c r="B54" s="53" t="s">
        <v>178</v>
      </c>
      <c r="C54" s="53" t="n"/>
      <c r="D54" s="147" t="n">
        <f aca="false" ca="false" dt2D="false" dtr="false" t="normal">D55+D57</f>
        <v>106000</v>
      </c>
    </row>
    <row customHeight="true" ht="36" outlineLevel="0" r="55">
      <c r="A55" s="61" t="s">
        <v>253</v>
      </c>
      <c r="B55" s="63" t="s">
        <v>182</v>
      </c>
      <c r="C55" s="63" t="s">
        <v>82</v>
      </c>
      <c r="D55" s="149" t="n">
        <f aca="false" ca="false" dt2D="false" dtr="false" t="normal">D56</f>
        <v>80000</v>
      </c>
    </row>
    <row customHeight="true" ht="36" outlineLevel="0" r="56">
      <c r="A56" s="114" t="s">
        <v>183</v>
      </c>
      <c r="B56" s="63" t="s">
        <v>182</v>
      </c>
      <c r="C56" s="63" t="n">
        <v>300</v>
      </c>
      <c r="D56" s="149" t="n">
        <f aca="false" ca="false" dt2D="false" dtr="false" t="normal">'приложение 8'!H96</f>
        <v>80000</v>
      </c>
    </row>
    <row customHeight="true" ht="70.5" outlineLevel="0" r="57">
      <c r="A57" s="61" t="s">
        <v>283</v>
      </c>
      <c r="B57" s="63" t="s">
        <v>187</v>
      </c>
      <c r="C57" s="63" t="s">
        <v>82</v>
      </c>
      <c r="D57" s="149" t="n">
        <f aca="false" ca="false" dt2D="false" dtr="false" t="normal">D58</f>
        <v>26000</v>
      </c>
    </row>
    <row customHeight="true" ht="36.75" outlineLevel="0" r="58">
      <c r="A58" s="114" t="s">
        <v>183</v>
      </c>
      <c r="B58" s="63" t="s">
        <v>187</v>
      </c>
      <c r="C58" s="63" t="n">
        <v>300</v>
      </c>
      <c r="D58" s="149" t="n">
        <f aca="false" ca="false" dt2D="false" dtr="false" t="normal">'приложение 8'!H99</f>
        <v>26000</v>
      </c>
    </row>
    <row customHeight="true" ht="51.75" outlineLevel="0" r="59">
      <c r="A59" s="179" t="s">
        <v>139</v>
      </c>
      <c r="B59" s="180" t="s">
        <v>284</v>
      </c>
      <c r="C59" s="180" t="n"/>
      <c r="D59" s="147" t="n">
        <f aca="false" ca="false" dt2D="false" dtr="false" t="normal">D62+D64+D60</f>
        <v>201600</v>
      </c>
    </row>
    <row customHeight="true" ht="68.25" outlineLevel="0" r="60">
      <c r="A60" s="159" t="s">
        <v>143</v>
      </c>
      <c r="B60" s="72" t="s">
        <v>144</v>
      </c>
      <c r="C60" s="166" t="s">
        <v>82</v>
      </c>
      <c r="D60" s="149" t="n">
        <f aca="false" ca="false" dt2D="false" dtr="false" t="normal">D61</f>
        <v>36069.7</v>
      </c>
    </row>
    <row customHeight="true" ht="33.75" outlineLevel="0" r="61">
      <c r="A61" s="159" t="s">
        <v>95</v>
      </c>
      <c r="B61" s="72" t="s">
        <v>144</v>
      </c>
      <c r="C61" s="166" t="s">
        <v>136</v>
      </c>
      <c r="D61" s="149" t="n">
        <f aca="false" ca="false" dt2D="false" dtr="false" t="normal">'приложение 8'!H67</f>
        <v>36069.7</v>
      </c>
    </row>
    <row customHeight="true" ht="65.25" outlineLevel="0" r="62">
      <c r="A62" s="156" t="s">
        <v>145</v>
      </c>
      <c r="B62" s="166" t="s">
        <v>146</v>
      </c>
      <c r="C62" s="63" t="s">
        <v>82</v>
      </c>
      <c r="D62" s="149" t="n">
        <f aca="false" ca="false" dt2D="false" dtr="false" t="normal">D63</f>
        <v>82765.15</v>
      </c>
    </row>
    <row customHeight="true" ht="36.75" outlineLevel="0" r="63">
      <c r="A63" s="156" t="s">
        <v>95</v>
      </c>
      <c r="B63" s="166" t="s">
        <v>146</v>
      </c>
      <c r="C63" s="63" t="s">
        <v>136</v>
      </c>
      <c r="D63" s="149" t="n">
        <f aca="false" ca="false" dt2D="false" dtr="false" t="normal">'приложение 8'!H69</f>
        <v>82765.15</v>
      </c>
    </row>
    <row customHeight="true" ht="48.75" outlineLevel="0" r="64">
      <c r="A64" s="156" t="s">
        <v>147</v>
      </c>
      <c r="B64" s="166" t="s">
        <v>148</v>
      </c>
      <c r="C64" s="63" t="s">
        <v>82</v>
      </c>
      <c r="D64" s="149" t="n">
        <f aca="false" ca="false" dt2D="false" dtr="false" t="normal">D65</f>
        <v>82765.15</v>
      </c>
    </row>
    <row customHeight="true" ht="36.75" outlineLevel="0" r="65">
      <c r="A65" s="156" t="s">
        <v>95</v>
      </c>
      <c r="B65" s="166" t="s">
        <v>148</v>
      </c>
      <c r="C65" s="63" t="s">
        <v>136</v>
      </c>
      <c r="D65" s="149" t="n">
        <f aca="false" ca="false" dt2D="false" dtr="false" t="normal">'приложение 8'!H71</f>
        <v>82765.15</v>
      </c>
    </row>
    <row customHeight="true" ht="50.25" outlineLevel="0" r="66">
      <c r="A66" s="179" t="s">
        <v>285</v>
      </c>
      <c r="B66" s="180" t="s">
        <v>189</v>
      </c>
      <c r="C66" s="63" t="n"/>
      <c r="D66" s="147" t="n">
        <f aca="false" ca="false" dt2D="false" dtr="false" t="normal">D67+D69+D71+D73</f>
        <v>111111.11</v>
      </c>
    </row>
    <row customHeight="true" ht="36.75" outlineLevel="0" r="67">
      <c r="A67" s="152" t="s">
        <v>193</v>
      </c>
      <c r="B67" s="72" t="s">
        <v>194</v>
      </c>
      <c r="C67" s="72" t="s">
        <v>82</v>
      </c>
      <c r="D67" s="149" t="n">
        <f aca="false" ca="false" dt2D="false" dtr="false" t="normal">D68</f>
        <v>75000</v>
      </c>
    </row>
    <row customHeight="true" ht="36.75" outlineLevel="0" r="68">
      <c r="A68" s="181" t="s">
        <v>95</v>
      </c>
      <c r="B68" s="72" t="s">
        <v>194</v>
      </c>
      <c r="C68" s="72" t="s">
        <v>136</v>
      </c>
      <c r="D68" s="149" t="n">
        <f aca="false" ca="false" dt2D="false" dtr="false" t="normal">'приложение 8'!H104</f>
        <v>75000</v>
      </c>
    </row>
    <row customHeight="true" ht="36.75" outlineLevel="0" r="69">
      <c r="A69" s="152" t="s">
        <v>195</v>
      </c>
      <c r="B69" s="72" t="s">
        <v>197</v>
      </c>
      <c r="C69" s="72" t="s">
        <v>82</v>
      </c>
      <c r="D69" s="149" t="n">
        <f aca="false" ca="false" dt2D="false" dtr="false" t="normal">D70</f>
        <v>8333.33</v>
      </c>
    </row>
    <row customHeight="true" ht="36.75" outlineLevel="0" r="70">
      <c r="A70" s="181" t="s">
        <v>95</v>
      </c>
      <c r="B70" s="72" t="s">
        <v>197</v>
      </c>
      <c r="C70" s="72" t="s">
        <v>136</v>
      </c>
      <c r="D70" s="149" t="n">
        <f aca="false" ca="false" dt2D="false" dtr="false" t="normal">'приложение 8'!H106</f>
        <v>8333.33</v>
      </c>
    </row>
    <row customHeight="true" ht="36.75" outlineLevel="0" r="71">
      <c r="A71" s="152" t="s">
        <v>198</v>
      </c>
      <c r="B71" s="72" t="s">
        <v>199</v>
      </c>
      <c r="C71" s="72" t="s">
        <v>82</v>
      </c>
      <c r="D71" s="149" t="n">
        <f aca="false" ca="false" dt2D="false" dtr="false" t="normal">D72</f>
        <v>25000</v>
      </c>
    </row>
    <row customHeight="true" ht="36.75" outlineLevel="0" r="72">
      <c r="A72" s="181" t="s">
        <v>95</v>
      </c>
      <c r="B72" s="72" t="s">
        <v>199</v>
      </c>
      <c r="C72" s="72" t="s">
        <v>136</v>
      </c>
      <c r="D72" s="149" t="n">
        <f aca="false" ca="false" dt2D="false" dtr="false" t="normal">'приложение 8'!H108</f>
        <v>25000</v>
      </c>
      <c r="G72" s="138" t="n"/>
    </row>
    <row customHeight="true" ht="36.75" outlineLevel="0" r="73">
      <c r="A73" s="152" t="s">
        <v>200</v>
      </c>
      <c r="B73" s="72" t="s">
        <v>201</v>
      </c>
      <c r="C73" s="72" t="s">
        <v>82</v>
      </c>
      <c r="D73" s="149" t="n">
        <f aca="false" ca="false" dt2D="false" dtr="false" t="normal">D74</f>
        <v>2777.78</v>
      </c>
    </row>
    <row customHeight="true" ht="36.75" outlineLevel="0" r="74">
      <c r="A74" s="181" t="s">
        <v>95</v>
      </c>
      <c r="B74" s="72" t="s">
        <v>201</v>
      </c>
      <c r="C74" s="72" t="s">
        <v>136</v>
      </c>
      <c r="D74" s="149" t="n">
        <f aca="false" ca="false" dt2D="false" dtr="false" t="normal">'приложение 8'!H110</f>
        <v>2777.78</v>
      </c>
    </row>
    <row customHeight="true" ht="51.75" outlineLevel="0" r="75">
      <c r="A75" s="61" t="s">
        <v>286</v>
      </c>
      <c r="B75" s="53" t="s">
        <v>166</v>
      </c>
      <c r="C75" s="53" t="n"/>
      <c r="D75" s="182" t="n">
        <f aca="false" ca="false" dt2D="false" dtr="false" t="normal">D76+D78</f>
        <v>476759.8</v>
      </c>
    </row>
    <row customHeight="true" ht="36.75" outlineLevel="0" r="76">
      <c r="A76" s="61" t="s">
        <v>250</v>
      </c>
      <c r="B76" s="63" t="s">
        <v>172</v>
      </c>
      <c r="C76" s="63" t="s">
        <v>82</v>
      </c>
      <c r="D76" s="155" t="n">
        <f aca="false" ca="false" dt2D="false" dtr="false" t="normal">D77</f>
        <v>5000</v>
      </c>
    </row>
    <row customHeight="true" ht="36" outlineLevel="0" r="77">
      <c r="A77" s="61" t="s">
        <v>219</v>
      </c>
      <c r="B77" s="68" t="s">
        <v>172</v>
      </c>
      <c r="C77" s="63" t="n">
        <v>200</v>
      </c>
      <c r="D77" s="78" t="n">
        <f aca="false" ca="false" dt2D="false" dtr="false" t="normal">'приложение 8'!H89</f>
        <v>5000</v>
      </c>
    </row>
    <row customHeight="true" ht="111.75" outlineLevel="0" r="78">
      <c r="A78" s="159" t="s">
        <v>173</v>
      </c>
      <c r="B78" s="72" t="s">
        <v>174</v>
      </c>
      <c r="C78" s="72" t="s">
        <v>82</v>
      </c>
      <c r="D78" s="162" t="n">
        <f aca="false" ca="false" dt2D="false" dtr="false" t="normal">D79</f>
        <v>471759.8</v>
      </c>
    </row>
    <row customHeight="true" ht="22.5" outlineLevel="0" r="79">
      <c r="A79" s="159" t="s">
        <v>175</v>
      </c>
      <c r="B79" s="72" t="s">
        <v>174</v>
      </c>
      <c r="C79" s="72" t="s">
        <v>176</v>
      </c>
      <c r="D79" s="162" t="n">
        <f aca="false" ca="false" dt2D="false" dtr="false" t="normal">'приложение 8'!H91</f>
        <v>471759.8</v>
      </c>
    </row>
    <row customHeight="true" ht="21.75" outlineLevel="0" r="80">
      <c r="A80" s="48" t="s">
        <v>287</v>
      </c>
      <c r="B80" s="53" t="n">
        <v>9000000000</v>
      </c>
      <c r="C80" s="53" t="n"/>
      <c r="D80" s="147" t="n">
        <f aca="false" ca="false" dt2D="false" dtr="false" t="normal">D81</f>
        <v>47117.69</v>
      </c>
    </row>
    <row customHeight="true" ht="18" outlineLevel="0" r="81">
      <c r="A81" s="48" t="s">
        <v>288</v>
      </c>
      <c r="B81" s="53" t="n">
        <v>9090000000</v>
      </c>
      <c r="C81" s="53" t="s">
        <v>82</v>
      </c>
      <c r="D81" s="147" t="n">
        <f aca="false" ca="false" dt2D="false" dtr="false" t="normal">D82+D84</f>
        <v>47117.69</v>
      </c>
    </row>
    <row customHeight="true" ht="51.75" outlineLevel="0" r="82">
      <c r="A82" s="70" t="s">
        <v>222</v>
      </c>
      <c r="B82" s="72" t="n">
        <v>9090020001</v>
      </c>
      <c r="C82" s="72" t="s">
        <v>82</v>
      </c>
      <c r="D82" s="183" t="n">
        <f aca="false" ca="false" dt2D="false" dtr="false" t="normal">D83</f>
        <v>47117.69</v>
      </c>
    </row>
    <row customHeight="true" ht="21" outlineLevel="0" r="83">
      <c r="A83" s="70" t="s">
        <v>289</v>
      </c>
      <c r="B83" s="72" t="n">
        <v>9090020001</v>
      </c>
      <c r="C83" s="72" t="n">
        <v>800</v>
      </c>
      <c r="D83" s="183" t="n">
        <f aca="false" ca="false" dt2D="false" dtr="false" t="normal">'приложение 8'!H36</f>
        <v>47117.69</v>
      </c>
    </row>
    <row customHeight="true" hidden="true" ht="41.25" outlineLevel="0" r="84">
      <c r="A84" s="105" t="s">
        <v>227</v>
      </c>
      <c r="B84" s="107" t="n">
        <v>9090020004</v>
      </c>
      <c r="C84" s="107" t="s">
        <v>82</v>
      </c>
      <c r="D84" s="178" t="n">
        <f aca="false" ca="false" dt2D="false" dtr="false" t="normal">D85</f>
        <v>0</v>
      </c>
    </row>
    <row customHeight="true" hidden="true" ht="59.25" outlineLevel="0" r="85">
      <c r="A85" s="105" t="s">
        <v>102</v>
      </c>
      <c r="B85" s="107" t="n">
        <v>9090020004</v>
      </c>
      <c r="C85" s="107" t="n">
        <v>800</v>
      </c>
      <c r="D85" s="178" t="n">
        <f aca="false" ca="false" dt2D="false" dtr="false" t="normal">'приложение 8'!H39</f>
        <v>0</v>
      </c>
    </row>
    <row ht="15.75" outlineLevel="0" r="86">
      <c r="A86" s="184" t="s">
        <v>202</v>
      </c>
      <c r="B86" s="185" t="s"/>
      <c r="C86" s="186" t="s"/>
      <c r="D86" s="147" t="n">
        <f aca="false" ca="false" dt2D="false" dtr="false" t="normal">D19+D80</f>
        <v>6783716.97</v>
      </c>
    </row>
    <row ht="20.25" outlineLevel="0" r="87">
      <c r="A87" s="187" t="s">
        <v>290</v>
      </c>
    </row>
  </sheetData>
  <mergeCells count="18">
    <mergeCell ref="B1:D1"/>
    <mergeCell ref="A2:D2"/>
    <mergeCell ref="A3:D3"/>
    <mergeCell ref="A4:D4"/>
    <mergeCell ref="A5:D5"/>
    <mergeCell ref="A6:D6"/>
    <mergeCell ref="A7:D7"/>
    <mergeCell ref="A8:D8"/>
    <mergeCell ref="A9:D9"/>
    <mergeCell ref="A11:D11"/>
    <mergeCell ref="A12:D12"/>
    <mergeCell ref="A13:D13"/>
    <mergeCell ref="A14:D14"/>
    <mergeCell ref="A86:C86"/>
    <mergeCell ref="A16:A18"/>
    <mergeCell ref="B16:C16"/>
    <mergeCell ref="D16:D18"/>
    <mergeCell ref="B17:C17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5.4257799449093"/>
    <col customWidth="true" max="2" min="2" outlineLevel="0" width="43.8554691511089"/>
    <col customWidth="true" max="3" min="3" outlineLevel="0" width="15.4257809599064"/>
    <col customWidth="true" hidden="true" max="4" min="4" outlineLevel="0" width="1.71093745638684"/>
    <col customWidth="true" hidden="true" max="9" min="5" outlineLevel="0" width="9.14062530925693"/>
  </cols>
  <sheetData>
    <row outlineLevel="0" r="1">
      <c r="A1" s="1" t="s">
        <v>291</v>
      </c>
      <c r="B1" s="1" t="s"/>
      <c r="C1" s="1" t="s"/>
    </row>
    <row outlineLevel="0" r="2">
      <c r="A2" s="1" t="n"/>
      <c r="B2" s="1" t="s">
        <v>292</v>
      </c>
      <c r="C2" s="1" t="s"/>
    </row>
    <row outlineLevel="0" r="3">
      <c r="A3" s="1" t="s">
        <v>3</v>
      </c>
      <c r="B3" s="1" t="s"/>
      <c r="C3" s="1" t="s"/>
    </row>
    <row outlineLevel="0" r="4">
      <c r="A4" s="1" t="s">
        <v>293</v>
      </c>
      <c r="B4" s="1" t="s"/>
      <c r="C4" s="1" t="s"/>
    </row>
    <row outlineLevel="0" r="5">
      <c r="A5" s="1" t="s">
        <v>5</v>
      </c>
      <c r="B5" s="1" t="s"/>
      <c r="C5" s="1" t="s"/>
    </row>
    <row outlineLevel="0" r="6">
      <c r="A6" s="1" t="n"/>
      <c r="B6" s="1" t="s">
        <v>6</v>
      </c>
      <c r="C6" s="1" t="s"/>
    </row>
    <row outlineLevel="0" r="7">
      <c r="A7" s="1" t="n"/>
      <c r="B7" s="1" t="s"/>
      <c r="C7" s="1" t="s"/>
    </row>
    <row ht="15.75" outlineLevel="0" r="8">
      <c r="A8" s="31" t="n"/>
    </row>
    <row ht="15.75" outlineLevel="0" r="9">
      <c r="A9" s="20" t="s">
        <v>294</v>
      </c>
      <c r="B9" s="20" t="s"/>
      <c r="C9" s="20" t="s"/>
    </row>
    <row ht="15.75" outlineLevel="0" r="10">
      <c r="A10" s="20" t="s">
        <v>295</v>
      </c>
      <c r="B10" s="20" t="s"/>
      <c r="C10" s="20" t="s"/>
      <c r="D10" s="20" t="s"/>
      <c r="E10" s="20" t="s"/>
      <c r="F10" s="20" t="s"/>
      <c r="G10" s="20" t="s"/>
      <c r="H10" s="20" t="s"/>
      <c r="I10" s="20" t="s"/>
    </row>
    <row ht="15.75" outlineLevel="0" r="11">
      <c r="A11" s="188" t="s">
        <v>296</v>
      </c>
    </row>
    <row customHeight="true" ht="120" outlineLevel="0" r="12">
      <c r="A12" s="189" t="s">
        <v>297</v>
      </c>
      <c r="B12" s="189" t="s">
        <v>298</v>
      </c>
      <c r="C12" s="189" t="s">
        <v>10</v>
      </c>
    </row>
    <row customHeight="true" hidden="true" ht="7.5" outlineLevel="0" r="13">
      <c r="A13" s="190" t="s"/>
      <c r="B13" s="190" t="s"/>
      <c r="C13" s="190" t="s"/>
    </row>
    <row customHeight="true" hidden="true" ht="21" outlineLevel="0" r="14">
      <c r="A14" s="191" t="s"/>
      <c r="B14" s="191" t="s"/>
      <c r="C14" s="191" t="s"/>
    </row>
    <row customHeight="true" ht="33.75" outlineLevel="0" r="15">
      <c r="A15" s="192" t="s">
        <v>299</v>
      </c>
      <c r="B15" s="193" t="s">
        <v>300</v>
      </c>
      <c r="C15" s="194" t="n">
        <f aca="false" ca="false" dt2D="false" dtr="false" t="normal">C21+C16</f>
        <v>1968443.96</v>
      </c>
    </row>
    <row ht="15.75" outlineLevel="0" r="16">
      <c r="A16" s="195" t="s">
        <v>301</v>
      </c>
      <c r="B16" s="196" t="s">
        <v>302</v>
      </c>
      <c r="C16" s="197" t="n">
        <f aca="false" ca="false" dt2D="false" dtr="false" t="normal">C17</f>
        <v>-4815273.01</v>
      </c>
    </row>
    <row ht="30.75" outlineLevel="0" r="17">
      <c r="A17" s="195" t="s">
        <v>303</v>
      </c>
      <c r="B17" s="198" t="s">
        <v>304</v>
      </c>
      <c r="C17" s="199" t="n">
        <f aca="false" ca="false" dt2D="false" dtr="false" t="normal">C18</f>
        <v>-4815273.01</v>
      </c>
    </row>
    <row ht="30.75" outlineLevel="0" r="18">
      <c r="A18" s="195" t="s">
        <v>305</v>
      </c>
      <c r="B18" s="198" t="s">
        <v>306</v>
      </c>
      <c r="C18" s="199" t="n">
        <f aca="false" ca="false" dt2D="false" dtr="false" t="normal">C19</f>
        <v>-4815273.01</v>
      </c>
    </row>
    <row ht="45.75" outlineLevel="0" r="19">
      <c r="A19" s="195" t="s">
        <v>307</v>
      </c>
      <c r="B19" s="198" t="s">
        <v>308</v>
      </c>
      <c r="C19" s="199" t="n">
        <f aca="false" ca="false" dt2D="false" dtr="false" t="normal">-'приложение 3'!C33</f>
        <v>-4815273.01</v>
      </c>
    </row>
    <row ht="15.75" outlineLevel="0" r="20">
      <c r="A20" s="195" t="s">
        <v>309</v>
      </c>
      <c r="B20" s="196" t="s">
        <v>310</v>
      </c>
      <c r="C20" s="197" t="n">
        <f aca="false" ca="false" dt2D="false" dtr="false" t="normal">C21</f>
        <v>6783716.97</v>
      </c>
    </row>
    <row ht="30.75" outlineLevel="0" r="21">
      <c r="A21" s="195" t="s">
        <v>311</v>
      </c>
      <c r="B21" s="198" t="s">
        <v>312</v>
      </c>
      <c r="C21" s="199" t="n">
        <f aca="false" ca="false" dt2D="false" dtr="false" t="normal">C22</f>
        <v>6783716.97</v>
      </c>
    </row>
    <row ht="30.75" outlineLevel="0" r="22">
      <c r="A22" s="195" t="s">
        <v>313</v>
      </c>
      <c r="B22" s="198" t="s">
        <v>314</v>
      </c>
      <c r="C22" s="199" t="n">
        <f aca="false" ca="false" dt2D="false" dtr="false" t="normal">C23</f>
        <v>6783716.97</v>
      </c>
    </row>
    <row ht="45.75" outlineLevel="0" r="23">
      <c r="A23" s="195" t="s">
        <v>315</v>
      </c>
      <c r="B23" s="198" t="s">
        <v>316</v>
      </c>
      <c r="C23" s="199" t="n">
        <f aca="false" ca="false" dt2D="false" dtr="false" t="normal">'приложение 8'!H111</f>
        <v>6783716.97</v>
      </c>
    </row>
    <row ht="43.5" outlineLevel="0" r="24">
      <c r="A24" s="195" t="n"/>
      <c r="B24" s="196" t="s">
        <v>317</v>
      </c>
      <c r="C24" s="197" t="n">
        <f aca="false" ca="false" dt2D="false" dtr="false" t="normal">C15</f>
        <v>1968443.96</v>
      </c>
    </row>
    <row outlineLevel="0" r="25">
      <c r="A25" s="4" t="n"/>
    </row>
  </sheetData>
  <mergeCells count="12">
    <mergeCell ref="B6:C6"/>
    <mergeCell ref="A7:C7"/>
    <mergeCell ref="A12:A14"/>
    <mergeCell ref="B12:B14"/>
    <mergeCell ref="C12:C14"/>
    <mergeCell ref="A10:I10"/>
    <mergeCell ref="A9:C9"/>
    <mergeCell ref="A1:C1"/>
    <mergeCell ref="B2:C2"/>
    <mergeCell ref="A3:C3"/>
    <mergeCell ref="A4:C4"/>
    <mergeCell ref="A5:C5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I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6.0000003383324"/>
    <col customWidth="true" max="2" min="2" outlineLevel="0" width="43.9999993233353"/>
    <col customWidth="true" max="3" min="3" outlineLevel="0" width="18.0000003383324"/>
  </cols>
  <sheetData>
    <row outlineLevel="0" r="1">
      <c r="A1" s="1" t="s">
        <v>291</v>
      </c>
      <c r="B1" s="1" t="s"/>
      <c r="C1" s="1" t="s"/>
    </row>
    <row outlineLevel="0" r="2">
      <c r="A2" s="1" t="n"/>
      <c r="B2" s="1" t="s">
        <v>292</v>
      </c>
      <c r="C2" s="1" t="s"/>
    </row>
    <row outlineLevel="0" r="3">
      <c r="A3" s="1" t="s">
        <v>3</v>
      </c>
      <c r="B3" s="1" t="s"/>
      <c r="C3" s="1" t="s"/>
    </row>
    <row outlineLevel="0" r="4">
      <c r="A4" s="1" t="s">
        <v>293</v>
      </c>
      <c r="B4" s="1" t="s"/>
      <c r="C4" s="1" t="s"/>
    </row>
    <row outlineLevel="0" r="5">
      <c r="A5" s="1" t="s">
        <v>5</v>
      </c>
      <c r="B5" s="1" t="s"/>
      <c r="C5" s="1" t="s"/>
    </row>
    <row outlineLevel="0" r="6">
      <c r="A6" s="1" t="n"/>
      <c r="B6" s="1" t="s">
        <v>6</v>
      </c>
      <c r="C6" s="1" t="s"/>
    </row>
    <row ht="15.75" outlineLevel="0" r="9">
      <c r="A9" s="20" t="s">
        <v>294</v>
      </c>
      <c r="B9" s="20" t="s"/>
      <c r="C9" s="20" t="s"/>
    </row>
    <row ht="15.75" outlineLevel="0" r="10">
      <c r="A10" s="20" t="s">
        <v>295</v>
      </c>
      <c r="B10" s="20" t="s"/>
      <c r="C10" s="20" t="s"/>
      <c r="D10" s="0" t="n"/>
      <c r="E10" s="0" t="n"/>
      <c r="F10" s="0" t="n"/>
      <c r="G10" s="0" t="n"/>
      <c r="H10" s="0" t="n"/>
      <c r="I10" s="0" t="n"/>
    </row>
    <row ht="15.75" outlineLevel="0" r="11">
      <c r="A11" s="188" t="s">
        <v>296</v>
      </c>
    </row>
    <row outlineLevel="0" r="12">
      <c r="A12" s="189" t="s">
        <v>297</v>
      </c>
      <c r="B12" s="189" t="s">
        <v>298</v>
      </c>
      <c r="C12" s="189" t="s">
        <v>10</v>
      </c>
    </row>
    <row outlineLevel="0" r="13">
      <c r="A13" s="190" t="s"/>
      <c r="B13" s="190" t="s"/>
      <c r="C13" s="190" t="s"/>
    </row>
    <row ht="15.75" outlineLevel="0" r="14">
      <c r="A14" s="191" t="s"/>
      <c r="B14" s="191" t="s"/>
      <c r="C14" s="191" t="s"/>
    </row>
    <row ht="29.25" outlineLevel="0" r="15">
      <c r="A15" s="192" t="s">
        <v>299</v>
      </c>
      <c r="B15" s="193" t="s">
        <v>300</v>
      </c>
      <c r="C15" s="194" t="n">
        <f aca="false" ca="false" dt2D="false" dtr="false" t="normal">C21+C16</f>
        <v>2065678.81</v>
      </c>
    </row>
    <row ht="15.75" outlineLevel="0" r="16">
      <c r="A16" s="195" t="s">
        <v>301</v>
      </c>
      <c r="B16" s="196" t="s">
        <v>302</v>
      </c>
      <c r="C16" s="197" t="n">
        <f aca="false" ca="false" dt2D="false" dtr="false" t="normal">C17</f>
        <v>-4718038.16</v>
      </c>
    </row>
    <row ht="30.75" outlineLevel="0" r="17">
      <c r="A17" s="195" t="s">
        <v>303</v>
      </c>
      <c r="B17" s="198" t="s">
        <v>304</v>
      </c>
      <c r="C17" s="199" t="n">
        <f aca="false" ca="false" dt2D="false" dtr="false" t="normal">C18</f>
        <v>-4718038.16</v>
      </c>
    </row>
    <row ht="30.75" outlineLevel="0" r="18">
      <c r="A18" s="195" t="s">
        <v>305</v>
      </c>
      <c r="B18" s="198" t="s">
        <v>306</v>
      </c>
      <c r="C18" s="199" t="n">
        <f aca="false" ca="false" dt2D="false" dtr="false" t="normal">C19</f>
        <v>-4718038.16</v>
      </c>
    </row>
    <row ht="45.75" outlineLevel="0" r="19">
      <c r="A19" s="195" t="s">
        <v>307</v>
      </c>
      <c r="B19" s="198" t="s">
        <v>308</v>
      </c>
      <c r="C19" s="199" t="n">
        <f aca="false" ca="false" dt2D="false" dtr="false" t="normal">-'приложение 3  '!C33</f>
        <v>-4718038.16</v>
      </c>
    </row>
    <row ht="15.75" outlineLevel="0" r="20">
      <c r="A20" s="195" t="s">
        <v>309</v>
      </c>
      <c r="B20" s="196" t="s">
        <v>310</v>
      </c>
      <c r="C20" s="197" t="n">
        <f aca="false" ca="false" dt2D="false" dtr="false" t="normal">C21</f>
        <v>6783716.97</v>
      </c>
    </row>
    <row ht="30.75" outlineLevel="0" r="21">
      <c r="A21" s="195" t="s">
        <v>311</v>
      </c>
      <c r="B21" s="198" t="s">
        <v>312</v>
      </c>
      <c r="C21" s="199" t="n">
        <f aca="false" ca="false" dt2D="false" dtr="false" t="normal">C22</f>
        <v>6783716.97</v>
      </c>
    </row>
    <row ht="30.75" outlineLevel="0" r="22">
      <c r="A22" s="195" t="s">
        <v>313</v>
      </c>
      <c r="B22" s="198" t="s">
        <v>314</v>
      </c>
      <c r="C22" s="199" t="n">
        <f aca="false" ca="false" dt2D="false" dtr="false" t="normal">C23</f>
        <v>6783716.97</v>
      </c>
    </row>
    <row ht="45.75" outlineLevel="0" r="23">
      <c r="A23" s="195" t="s">
        <v>315</v>
      </c>
      <c r="B23" s="198" t="s">
        <v>316</v>
      </c>
      <c r="C23" s="199" t="n">
        <f aca="false" ca="false" dt2D="false" dtr="false" t="normal">'приложение 8'!H111</f>
        <v>6783716.97</v>
      </c>
    </row>
    <row ht="43.5" outlineLevel="0" r="24">
      <c r="A24" s="195" t="n"/>
      <c r="B24" s="196" t="s">
        <v>317</v>
      </c>
      <c r="C24" s="197" t="n">
        <f aca="false" ca="false" dt2D="false" dtr="false" t="normal">C15</f>
        <v>2065678.81</v>
      </c>
    </row>
  </sheetData>
  <mergeCells count="11">
    <mergeCell ref="B6:C6"/>
    <mergeCell ref="A1:C1"/>
    <mergeCell ref="B2:C2"/>
    <mergeCell ref="A3:C3"/>
    <mergeCell ref="A4:C4"/>
    <mergeCell ref="A5:C5"/>
    <mergeCell ref="A9:C9"/>
    <mergeCell ref="A12:A14"/>
    <mergeCell ref="B12:B14"/>
    <mergeCell ref="C12:C14"/>
    <mergeCell ref="A10:C10"/>
  </mergeCells>
  <pageMargins bottom="0.75" footer="0.300000011920929" header="0.300000011920929" left="0.700000047683716" right="0.700000047683716" top="0.75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K20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200" width="9.14062530925693"/>
    <col customWidth="true" max="2" min="2" outlineLevel="0" style="200" width="54.1406268317526"/>
    <col customWidth="true" max="3" min="3" outlineLevel="0" style="200" width="28.4257811290726"/>
    <col customWidth="true" max="257" min="4" outlineLevel="0" style="200" width="9.14062530925693"/>
    <col customWidth="true" max="258" min="258" outlineLevel="0" style="200" width="54.1406268317526"/>
    <col customWidth="true" max="259" min="259" outlineLevel="0" style="200" width="28.4257811290726"/>
    <col customWidth="true" max="513" min="260" outlineLevel="0" style="200" width="9.14062530925693"/>
    <col customWidth="true" max="514" min="514" outlineLevel="0" style="200" width="54.1406268317526"/>
    <col customWidth="true" max="515" min="515" outlineLevel="0" style="200" width="28.4257811290726"/>
    <col customWidth="true" max="769" min="516" outlineLevel="0" style="200" width="9.14062530925693"/>
    <col customWidth="true" max="770" min="770" outlineLevel="0" style="200" width="54.1406268317526"/>
    <col customWidth="true" max="771" min="771" outlineLevel="0" style="200" width="28.4257811290726"/>
    <col customWidth="true" max="1025" min="772" outlineLevel="0" style="200" width="9.14062530925693"/>
    <col customWidth="true" max="1026" min="1026" outlineLevel="0" style="200" width="54.1406268317526"/>
    <col customWidth="true" max="1027" min="1027" outlineLevel="0" style="200" width="28.4257811290726"/>
    <col customWidth="true" max="1281" min="1028" outlineLevel="0" style="200" width="9.14062530925693"/>
    <col customWidth="true" max="1282" min="1282" outlineLevel="0" style="200" width="54.1406268317526"/>
    <col customWidth="true" max="1283" min="1283" outlineLevel="0" style="200" width="28.4257811290726"/>
    <col customWidth="true" max="1537" min="1284" outlineLevel="0" style="200" width="9.14062530925693"/>
    <col customWidth="true" max="1538" min="1538" outlineLevel="0" style="200" width="54.1406268317526"/>
    <col customWidth="true" max="1539" min="1539" outlineLevel="0" style="200" width="28.4257811290726"/>
    <col customWidth="true" max="1793" min="1540" outlineLevel="0" style="200" width="9.14062530925693"/>
    <col customWidth="true" max="1794" min="1794" outlineLevel="0" style="200" width="54.1406268317526"/>
    <col customWidth="true" max="1795" min="1795" outlineLevel="0" style="200" width="28.4257811290726"/>
    <col customWidth="true" max="2049" min="1796" outlineLevel="0" style="200" width="9.14062530925693"/>
    <col customWidth="true" max="2050" min="2050" outlineLevel="0" style="200" width="54.1406268317526"/>
    <col customWidth="true" max="2051" min="2051" outlineLevel="0" style="200" width="28.4257811290726"/>
    <col customWidth="true" max="2305" min="2052" outlineLevel="0" style="200" width="9.14062530925693"/>
    <col customWidth="true" max="2306" min="2306" outlineLevel="0" style="200" width="54.1406268317526"/>
    <col customWidth="true" max="2307" min="2307" outlineLevel="0" style="200" width="28.4257811290726"/>
    <col customWidth="true" max="2561" min="2308" outlineLevel="0" style="200" width="9.14062530925693"/>
    <col customWidth="true" max="2562" min="2562" outlineLevel="0" style="200" width="54.1406268317526"/>
    <col customWidth="true" max="2563" min="2563" outlineLevel="0" style="200" width="28.4257811290726"/>
    <col customWidth="true" max="2817" min="2564" outlineLevel="0" style="200" width="9.14062530925693"/>
    <col customWidth="true" max="2818" min="2818" outlineLevel="0" style="200" width="54.1406268317526"/>
    <col customWidth="true" max="2819" min="2819" outlineLevel="0" style="200" width="28.4257811290726"/>
    <col customWidth="true" max="3073" min="2820" outlineLevel="0" style="200" width="9.14062530925693"/>
    <col customWidth="true" max="3074" min="3074" outlineLevel="0" style="200" width="54.1406268317526"/>
    <col customWidth="true" max="3075" min="3075" outlineLevel="0" style="200" width="28.4257811290726"/>
    <col customWidth="true" max="3329" min="3076" outlineLevel="0" style="200" width="9.14062530925693"/>
    <col customWidth="true" max="3330" min="3330" outlineLevel="0" style="200" width="54.1406268317526"/>
    <col customWidth="true" max="3331" min="3331" outlineLevel="0" style="200" width="28.4257811290726"/>
    <col customWidth="true" max="3585" min="3332" outlineLevel="0" style="200" width="9.14062530925693"/>
    <col customWidth="true" max="3586" min="3586" outlineLevel="0" style="200" width="54.1406268317526"/>
    <col customWidth="true" max="3587" min="3587" outlineLevel="0" style="200" width="28.4257811290726"/>
    <col customWidth="true" max="3841" min="3588" outlineLevel="0" style="200" width="9.14062530925693"/>
    <col customWidth="true" max="3842" min="3842" outlineLevel="0" style="200" width="54.1406268317526"/>
    <col customWidth="true" max="3843" min="3843" outlineLevel="0" style="200" width="28.4257811290726"/>
    <col customWidth="true" max="4097" min="3844" outlineLevel="0" style="200" width="9.14062530925693"/>
    <col customWidth="true" max="4098" min="4098" outlineLevel="0" style="200" width="54.1406268317526"/>
    <col customWidth="true" max="4099" min="4099" outlineLevel="0" style="200" width="28.4257811290726"/>
    <col customWidth="true" max="4353" min="4100" outlineLevel="0" style="200" width="9.14062530925693"/>
    <col customWidth="true" max="4354" min="4354" outlineLevel="0" style="200" width="54.1406268317526"/>
    <col customWidth="true" max="4355" min="4355" outlineLevel="0" style="200" width="28.4257811290726"/>
    <col customWidth="true" max="4609" min="4356" outlineLevel="0" style="200" width="9.14062530925693"/>
    <col customWidth="true" max="4610" min="4610" outlineLevel="0" style="200" width="54.1406268317526"/>
    <col customWidth="true" max="4611" min="4611" outlineLevel="0" style="200" width="28.4257811290726"/>
    <col customWidth="true" max="4865" min="4612" outlineLevel="0" style="200" width="9.14062530925693"/>
    <col customWidth="true" max="4866" min="4866" outlineLevel="0" style="200" width="54.1406268317526"/>
    <col customWidth="true" max="4867" min="4867" outlineLevel="0" style="200" width="28.4257811290726"/>
    <col customWidth="true" max="5121" min="4868" outlineLevel="0" style="200" width="9.14062530925693"/>
    <col customWidth="true" max="5122" min="5122" outlineLevel="0" style="200" width="54.1406268317526"/>
    <col customWidth="true" max="5123" min="5123" outlineLevel="0" style="200" width="28.4257811290726"/>
    <col customWidth="true" max="5377" min="5124" outlineLevel="0" style="200" width="9.14062530925693"/>
    <col customWidth="true" max="5378" min="5378" outlineLevel="0" style="200" width="54.1406268317526"/>
    <col customWidth="true" max="5379" min="5379" outlineLevel="0" style="200" width="28.4257811290726"/>
    <col customWidth="true" max="5633" min="5380" outlineLevel="0" style="200" width="9.14062530925693"/>
    <col customWidth="true" max="5634" min="5634" outlineLevel="0" style="200" width="54.1406268317526"/>
    <col customWidth="true" max="5635" min="5635" outlineLevel="0" style="200" width="28.4257811290726"/>
    <col customWidth="true" max="5889" min="5636" outlineLevel="0" style="200" width="9.14062530925693"/>
    <col customWidth="true" max="5890" min="5890" outlineLevel="0" style="200" width="54.1406268317526"/>
    <col customWidth="true" max="5891" min="5891" outlineLevel="0" style="200" width="28.4257811290726"/>
    <col customWidth="true" max="6145" min="5892" outlineLevel="0" style="200" width="9.14062530925693"/>
    <col customWidth="true" max="6146" min="6146" outlineLevel="0" style="200" width="54.1406268317526"/>
    <col customWidth="true" max="6147" min="6147" outlineLevel="0" style="200" width="28.4257811290726"/>
    <col customWidth="true" max="6401" min="6148" outlineLevel="0" style="200" width="9.14062530925693"/>
    <col customWidth="true" max="6402" min="6402" outlineLevel="0" style="200" width="54.1406268317526"/>
    <col customWidth="true" max="6403" min="6403" outlineLevel="0" style="200" width="28.4257811290726"/>
    <col customWidth="true" max="6657" min="6404" outlineLevel="0" style="200" width="9.14062530925693"/>
    <col customWidth="true" max="6658" min="6658" outlineLevel="0" style="200" width="54.1406268317526"/>
    <col customWidth="true" max="6659" min="6659" outlineLevel="0" style="200" width="28.4257811290726"/>
    <col customWidth="true" max="6913" min="6660" outlineLevel="0" style="200" width="9.14062530925693"/>
    <col customWidth="true" max="6914" min="6914" outlineLevel="0" style="200" width="54.1406268317526"/>
    <col customWidth="true" max="6915" min="6915" outlineLevel="0" style="200" width="28.4257811290726"/>
    <col customWidth="true" max="7169" min="6916" outlineLevel="0" style="200" width="9.14062530925693"/>
    <col customWidth="true" max="7170" min="7170" outlineLevel="0" style="200" width="54.1406268317526"/>
    <col customWidth="true" max="7171" min="7171" outlineLevel="0" style="200" width="28.4257811290726"/>
    <col customWidth="true" max="7425" min="7172" outlineLevel="0" style="200" width="9.14062530925693"/>
    <col customWidth="true" max="7426" min="7426" outlineLevel="0" style="200" width="54.1406268317526"/>
    <col customWidth="true" max="7427" min="7427" outlineLevel="0" style="200" width="28.4257811290726"/>
    <col customWidth="true" max="7681" min="7428" outlineLevel="0" style="200" width="9.14062530925693"/>
    <col customWidth="true" max="7682" min="7682" outlineLevel="0" style="200" width="54.1406268317526"/>
    <col customWidth="true" max="7683" min="7683" outlineLevel="0" style="200" width="28.4257811290726"/>
    <col customWidth="true" max="7937" min="7684" outlineLevel="0" style="200" width="9.14062530925693"/>
    <col customWidth="true" max="7938" min="7938" outlineLevel="0" style="200" width="54.1406268317526"/>
    <col customWidth="true" max="7939" min="7939" outlineLevel="0" style="200" width="28.4257811290726"/>
    <col customWidth="true" max="8193" min="7940" outlineLevel="0" style="200" width="9.14062530925693"/>
    <col customWidth="true" max="8194" min="8194" outlineLevel="0" style="200" width="54.1406268317526"/>
    <col customWidth="true" max="8195" min="8195" outlineLevel="0" style="200" width="28.4257811290726"/>
    <col customWidth="true" max="8449" min="8196" outlineLevel="0" style="200" width="9.14062530925693"/>
    <col customWidth="true" max="8450" min="8450" outlineLevel="0" style="200" width="54.1406268317526"/>
    <col customWidth="true" max="8451" min="8451" outlineLevel="0" style="200" width="28.4257811290726"/>
    <col customWidth="true" max="8705" min="8452" outlineLevel="0" style="200" width="9.14062530925693"/>
    <col customWidth="true" max="8706" min="8706" outlineLevel="0" style="200" width="54.1406268317526"/>
    <col customWidth="true" max="8707" min="8707" outlineLevel="0" style="200" width="28.4257811290726"/>
    <col customWidth="true" max="8961" min="8708" outlineLevel="0" style="200" width="9.14062530925693"/>
    <col customWidth="true" max="8962" min="8962" outlineLevel="0" style="200" width="54.1406268317526"/>
    <col customWidth="true" max="8963" min="8963" outlineLevel="0" style="200" width="28.4257811290726"/>
    <col customWidth="true" max="9217" min="8964" outlineLevel="0" style="200" width="9.14062530925693"/>
    <col customWidth="true" max="9218" min="9218" outlineLevel="0" style="200" width="54.1406268317526"/>
    <col customWidth="true" max="9219" min="9219" outlineLevel="0" style="200" width="28.4257811290726"/>
    <col customWidth="true" max="9473" min="9220" outlineLevel="0" style="200" width="9.14062530925693"/>
    <col customWidth="true" max="9474" min="9474" outlineLevel="0" style="200" width="54.1406268317526"/>
    <col customWidth="true" max="9475" min="9475" outlineLevel="0" style="200" width="28.4257811290726"/>
    <col customWidth="true" max="9729" min="9476" outlineLevel="0" style="200" width="9.14062530925693"/>
    <col customWidth="true" max="9730" min="9730" outlineLevel="0" style="200" width="54.1406268317526"/>
    <col customWidth="true" max="9731" min="9731" outlineLevel="0" style="200" width="28.4257811290726"/>
    <col customWidth="true" max="9985" min="9732" outlineLevel="0" style="200" width="9.14062530925693"/>
    <col customWidth="true" max="9986" min="9986" outlineLevel="0" style="200" width="54.1406268317526"/>
    <col customWidth="true" max="9987" min="9987" outlineLevel="0" style="200" width="28.4257811290726"/>
    <col customWidth="true" max="10241" min="9988" outlineLevel="0" style="200" width="9.14062530925693"/>
    <col customWidth="true" max="10242" min="10242" outlineLevel="0" style="200" width="54.1406268317526"/>
    <col customWidth="true" max="10243" min="10243" outlineLevel="0" style="200" width="28.4257811290726"/>
    <col customWidth="true" max="10497" min="10244" outlineLevel="0" style="200" width="9.14062530925693"/>
    <col customWidth="true" max="10498" min="10498" outlineLevel="0" style="200" width="54.1406268317526"/>
    <col customWidth="true" max="10499" min="10499" outlineLevel="0" style="200" width="28.4257811290726"/>
    <col customWidth="true" max="10753" min="10500" outlineLevel="0" style="200" width="9.14062530925693"/>
    <col customWidth="true" max="10754" min="10754" outlineLevel="0" style="200" width="54.1406268317526"/>
    <col customWidth="true" max="10755" min="10755" outlineLevel="0" style="200" width="28.4257811290726"/>
    <col customWidth="true" max="11009" min="10756" outlineLevel="0" style="200" width="9.14062530925693"/>
    <col customWidth="true" max="11010" min="11010" outlineLevel="0" style="200" width="54.1406268317526"/>
    <col customWidth="true" max="11011" min="11011" outlineLevel="0" style="200" width="28.4257811290726"/>
    <col customWidth="true" max="11265" min="11012" outlineLevel="0" style="200" width="9.14062530925693"/>
    <col customWidth="true" max="11266" min="11266" outlineLevel="0" style="200" width="54.1406268317526"/>
    <col customWidth="true" max="11267" min="11267" outlineLevel="0" style="200" width="28.4257811290726"/>
    <col customWidth="true" max="11521" min="11268" outlineLevel="0" style="200" width="9.14062530925693"/>
    <col customWidth="true" max="11522" min="11522" outlineLevel="0" style="200" width="54.1406268317526"/>
    <col customWidth="true" max="11523" min="11523" outlineLevel="0" style="200" width="28.4257811290726"/>
    <col customWidth="true" max="11777" min="11524" outlineLevel="0" style="200" width="9.14062530925693"/>
    <col customWidth="true" max="11778" min="11778" outlineLevel="0" style="200" width="54.1406268317526"/>
    <col customWidth="true" max="11779" min="11779" outlineLevel="0" style="200" width="28.4257811290726"/>
    <col customWidth="true" max="12033" min="11780" outlineLevel="0" style="200" width="9.14062530925693"/>
    <col customWidth="true" max="12034" min="12034" outlineLevel="0" style="200" width="54.1406268317526"/>
    <col customWidth="true" max="12035" min="12035" outlineLevel="0" style="200" width="28.4257811290726"/>
    <col customWidth="true" max="12289" min="12036" outlineLevel="0" style="200" width="9.14062530925693"/>
    <col customWidth="true" max="12290" min="12290" outlineLevel="0" style="200" width="54.1406268317526"/>
    <col customWidth="true" max="12291" min="12291" outlineLevel="0" style="200" width="28.4257811290726"/>
    <col customWidth="true" max="12545" min="12292" outlineLevel="0" style="200" width="9.14062530925693"/>
    <col customWidth="true" max="12546" min="12546" outlineLevel="0" style="200" width="54.1406268317526"/>
    <col customWidth="true" max="12547" min="12547" outlineLevel="0" style="200" width="28.4257811290726"/>
    <col customWidth="true" max="12801" min="12548" outlineLevel="0" style="200" width="9.14062530925693"/>
    <col customWidth="true" max="12802" min="12802" outlineLevel="0" style="200" width="54.1406268317526"/>
    <col customWidth="true" max="12803" min="12803" outlineLevel="0" style="200" width="28.4257811290726"/>
    <col customWidth="true" max="13057" min="12804" outlineLevel="0" style="200" width="9.14062530925693"/>
    <col customWidth="true" max="13058" min="13058" outlineLevel="0" style="200" width="54.1406268317526"/>
    <col customWidth="true" max="13059" min="13059" outlineLevel="0" style="200" width="28.4257811290726"/>
    <col customWidth="true" max="13313" min="13060" outlineLevel="0" style="200" width="9.14062530925693"/>
    <col customWidth="true" max="13314" min="13314" outlineLevel="0" style="200" width="54.1406268317526"/>
    <col customWidth="true" max="13315" min="13315" outlineLevel="0" style="200" width="28.4257811290726"/>
    <col customWidth="true" max="13569" min="13316" outlineLevel="0" style="200" width="9.14062530925693"/>
    <col customWidth="true" max="13570" min="13570" outlineLevel="0" style="200" width="54.1406268317526"/>
    <col customWidth="true" max="13571" min="13571" outlineLevel="0" style="200" width="28.4257811290726"/>
    <col customWidth="true" max="13825" min="13572" outlineLevel="0" style="200" width="9.14062530925693"/>
    <col customWidth="true" max="13826" min="13826" outlineLevel="0" style="200" width="54.1406268317526"/>
    <col customWidth="true" max="13827" min="13827" outlineLevel="0" style="200" width="28.4257811290726"/>
    <col customWidth="true" max="14081" min="13828" outlineLevel="0" style="200" width="9.14062530925693"/>
    <col customWidth="true" max="14082" min="14082" outlineLevel="0" style="200" width="54.1406268317526"/>
    <col customWidth="true" max="14083" min="14083" outlineLevel="0" style="200" width="28.4257811290726"/>
    <col customWidth="true" max="14337" min="14084" outlineLevel="0" style="200" width="9.14062530925693"/>
    <col customWidth="true" max="14338" min="14338" outlineLevel="0" style="200" width="54.1406268317526"/>
    <col customWidth="true" max="14339" min="14339" outlineLevel="0" style="200" width="28.4257811290726"/>
    <col customWidth="true" max="14593" min="14340" outlineLevel="0" style="200" width="9.14062530925693"/>
    <col customWidth="true" max="14594" min="14594" outlineLevel="0" style="200" width="54.1406268317526"/>
    <col customWidth="true" max="14595" min="14595" outlineLevel="0" style="200" width="28.4257811290726"/>
    <col customWidth="true" max="14849" min="14596" outlineLevel="0" style="200" width="9.14062530925693"/>
    <col customWidth="true" max="14850" min="14850" outlineLevel="0" style="200" width="54.1406268317526"/>
    <col customWidth="true" max="14851" min="14851" outlineLevel="0" style="200" width="28.4257811290726"/>
    <col customWidth="true" max="15105" min="14852" outlineLevel="0" style="200" width="9.14062530925693"/>
    <col customWidth="true" max="15106" min="15106" outlineLevel="0" style="200" width="54.1406268317526"/>
    <col customWidth="true" max="15107" min="15107" outlineLevel="0" style="200" width="28.4257811290726"/>
    <col customWidth="true" max="15361" min="15108" outlineLevel="0" style="200" width="9.14062530925693"/>
    <col customWidth="true" max="15362" min="15362" outlineLevel="0" style="200" width="54.1406268317526"/>
    <col customWidth="true" max="15363" min="15363" outlineLevel="0" style="200" width="28.4257811290726"/>
    <col customWidth="true" max="15617" min="15364" outlineLevel="0" style="200" width="9.14062530925693"/>
    <col customWidth="true" max="15618" min="15618" outlineLevel="0" style="200" width="54.1406268317526"/>
    <col customWidth="true" max="15619" min="15619" outlineLevel="0" style="200" width="28.4257811290726"/>
    <col customWidth="true" max="15873" min="15620" outlineLevel="0" style="200" width="9.14062530925693"/>
    <col customWidth="true" max="15874" min="15874" outlineLevel="0" style="200" width="54.1406268317526"/>
    <col customWidth="true" max="15875" min="15875" outlineLevel="0" style="200" width="28.4257811290726"/>
    <col customWidth="true" max="16129" min="15876" outlineLevel="0" style="200" width="9.14062530925693"/>
    <col customWidth="true" max="16130" min="16130" outlineLevel="0" style="200" width="54.1406268317526"/>
    <col customWidth="true" max="16131" min="16131" outlineLevel="0" style="200" width="28.4257811290726"/>
    <col customWidth="true" max="16384" min="16132" outlineLevel="0" style="200" width="9.14062530925693"/>
  </cols>
  <sheetData>
    <row hidden="true" ht="12.75" outlineLevel="0" r="1">
      <c r="B1" s="200" t="n"/>
    </row>
    <row customHeight="true" ht="19.5" outlineLevel="0" r="2">
      <c r="B2" s="201" t="n"/>
      <c r="C2" s="202" t="n"/>
      <c r="D2" s="203" t="n"/>
      <c r="E2" s="203" t="n"/>
    </row>
    <row customHeight="true" ht="59.25" outlineLevel="0" r="3">
      <c r="B3" s="204" t="s">
        <v>318</v>
      </c>
      <c r="C3" s="204" t="s"/>
      <c r="D3" s="203" t="n"/>
      <c r="E3" s="203" t="n"/>
    </row>
    <row customHeight="true" ht="15.75" outlineLevel="0" r="4">
      <c r="B4" s="201" t="n"/>
      <c r="C4" s="205" t="s">
        <v>319</v>
      </c>
      <c r="D4" s="206" t="n"/>
      <c r="E4" s="206" t="n"/>
    </row>
    <row customHeight="true" ht="27.2000007629395" outlineLevel="0" r="5">
      <c r="B5" s="207" t="s">
        <v>320</v>
      </c>
      <c r="C5" s="208" t="n">
        <f aca="false" ca="false" dt2D="false" dtr="false" t="normal">C7+8:8</f>
        <v>4080776.31</v>
      </c>
      <c r="D5" s="203" t="n"/>
      <c r="E5" s="203" t="n"/>
    </row>
    <row customHeight="true" ht="20.25" outlineLevel="0" r="6">
      <c r="B6" s="209" t="s">
        <v>321</v>
      </c>
      <c r="C6" s="208" t="n"/>
      <c r="D6" s="203" t="n"/>
      <c r="E6" s="203" t="n"/>
    </row>
    <row customHeight="true" ht="23.25" outlineLevel="0" r="7">
      <c r="B7" s="209" t="s">
        <v>322</v>
      </c>
      <c r="C7" s="210" t="n">
        <v>2568366.32</v>
      </c>
      <c r="D7" s="203" t="n"/>
      <c r="E7" s="203" t="n"/>
    </row>
    <row customHeight="true" ht="21.75" outlineLevel="0" r="8">
      <c r="B8" s="207" t="s">
        <v>323</v>
      </c>
      <c r="C8" s="211" t="n">
        <v>1512409.99</v>
      </c>
      <c r="D8" s="203" t="n"/>
      <c r="E8" s="203" t="n"/>
    </row>
    <row customHeight="true" ht="21.75" outlineLevel="0" r="9">
      <c r="B9" s="207" t="s">
        <v>324</v>
      </c>
      <c r="C9" s="211" t="n">
        <f aca="false" ca="false" dt2D="false" dtr="false" t="normal">C11</f>
        <v>3407514.74</v>
      </c>
      <c r="D9" s="203" t="n"/>
      <c r="E9" s="203" t="n"/>
    </row>
    <row customHeight="true" ht="17.25" outlineLevel="0" r="10">
      <c r="B10" s="209" t="s">
        <v>321</v>
      </c>
      <c r="C10" s="212" t="n"/>
      <c r="D10" s="203" t="n"/>
      <c r="E10" s="203" t="n"/>
    </row>
    <row customHeight="true" hidden="false" ht="44.7999725341797" outlineLevel="0" r="11">
      <c r="B11" s="213" t="s">
        <v>325</v>
      </c>
      <c r="C11" s="212" t="n">
        <v>3407514.74</v>
      </c>
      <c r="D11" s="203" t="n"/>
      <c r="E11" s="203" t="n"/>
    </row>
    <row customHeight="true" hidden="false" ht="22.5" outlineLevel="0" r="12">
      <c r="B12" s="207" t="s">
        <v>326</v>
      </c>
      <c r="C12" s="208" t="n">
        <f aca="false" ca="false" dt2D="false" dtr="false" t="normal">C5-C9</f>
        <v>673261.569999999</v>
      </c>
      <c r="D12" s="203" t="n"/>
      <c r="E12" s="203" t="n"/>
    </row>
    <row customHeight="true" ht="15" outlineLevel="0" r="13">
      <c r="D13" s="203" t="n"/>
      <c r="E13" s="203" t="n"/>
    </row>
    <row outlineLevel="0" r="14">
      <c r="D14" s="203" t="n"/>
      <c r="E14" s="203" t="n"/>
    </row>
    <row customHeight="true" ht="21.75" outlineLevel="0" r="15">
      <c r="B15" s="214" t="s">
        <v>327</v>
      </c>
      <c r="D15" s="203" t="n"/>
      <c r="E15" s="203" t="n"/>
    </row>
    <row outlineLevel="0" r="16">
      <c r="D16" s="203" t="n"/>
      <c r="E16" s="203" t="n"/>
    </row>
    <row customHeight="true" ht="43.3499984741211" outlineLevel="0" r="17">
      <c r="D17" s="203" t="n"/>
      <c r="E17" s="203" t="n"/>
    </row>
    <row customHeight="true" ht="130.149993896484" outlineLevel="0" r="18">
      <c r="D18" s="203" t="n"/>
      <c r="E18" s="203" t="n"/>
    </row>
    <row customHeight="true" ht="14.4499998092651" outlineLevel="0" r="19">
      <c r="D19" s="203" t="n"/>
      <c r="E19" s="203" t="n"/>
    </row>
    <row customHeight="true" ht="14.4499998092651" outlineLevel="0" r="20">
      <c r="D20" s="203" t="n"/>
      <c r="E20" s="203" t="n"/>
    </row>
  </sheetData>
  <mergeCells count="1">
    <mergeCell ref="B3:C3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2025-01-31T11:16:49Z</dcterms:modified>
</cp:coreProperties>
</file>