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bookViews>
    <workbookView activeTab="20"/>
  </bookViews>
  <sheets>
    <sheet name="приложение 1" r:id="rId1" sheetId="1" state="hidden"/>
    <sheet name="приложение 2 " r:id="rId2" sheetId="2" state="hidden"/>
    <sheet name="приложение 1  " r:id="rId3" sheetId="3" state="hidden"/>
    <sheet name="приложение 3" r:id="rId4" sheetId="4" state="hidden"/>
    <sheet name="приложение 4" r:id="rId5" sheetId="5" state="hidden"/>
    <sheet name="приложение 5" r:id="rId6" sheetId="6" state="hidden"/>
    <sheet name="приложение 6" r:id="rId7" sheetId="7" state="hidden"/>
    <sheet name="приложение 7" r:id="rId8" sheetId="8" state="hidden"/>
    <sheet name="приложение 7 " r:id="rId9" sheetId="9" state="hidden"/>
    <sheet name="приложение 8" r:id="rId10" sheetId="10" state="hidden"/>
    <sheet name="приложение 9" r:id="rId11" sheetId="11" state="hidden"/>
    <sheet name="приложение 10 " r:id="rId12" sheetId="12" state="hidden"/>
    <sheet name="приложение 11" r:id="rId13" sheetId="13" state="hidden"/>
    <sheet name="приложение 12" r:id="rId14" sheetId="14" state="hidden"/>
    <sheet name="приложение 13" r:id="rId15" sheetId="15" state="hidden"/>
    <sheet name="приложение 14" r:id="rId16" sheetId="16" state="hidden"/>
    <sheet name="приложение 15" r:id="rId17" sheetId="17" state="hidden"/>
    <sheet name="приложение 16" r:id="rId18" sheetId="18" state="hidden"/>
    <sheet name="приложение 17" r:id="rId19" sheetId="19" state="hidden"/>
    <sheet name="приложение 18" r:id="rId20" sheetId="20" state="hidden"/>
    <sheet name="дорожный фонд" r:id="rId21" sheetId="21" state="visible"/>
  </sheets>
  <definedNames>
    <definedName localSheetId="11" name="_xlnm.Print_Area">'приложение 10 '!$A$1:$H$128</definedName>
  </definedNames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<sst xmlns="http://schemas.openxmlformats.org/spreadsheetml/2006/main" xmlns:a="http://schemas.openxmlformats.org/drawingml/2006/main" xmlns:c="http://schemas.openxmlformats.org/drawingml/2006/chart" xmlns:co="http://ncloudtech.com" xmlns:m="http://schemas.openxmlformats.org/officeDocument/2006/math" xmlns:mc="http://schemas.openxmlformats.org/markup-compatibility/2006" xmlns:o="urn:schemas-microsoft-com:office:office" xmlns:p="http://schemas.openxmlformats.org/presentationml/2006/main" xmlns:pic="http://schemas.openxmlformats.org/drawingml/2006/picture" xmlns:r="http://schemas.openxmlformats.org/officeDocument/2006/relationships" xmlns:s="http://schemas.openxmlformats.org/officeDocument/2006/sharedTypes" xmlns:sl="http://schemas.openxmlformats.org/schemaLibrary/2006/main" xmlns:v="urn:schemas-microsoft-com:vml" xmlns:w="http://schemas.openxmlformats.org/wordprocessingml/2006/main" xmlns:w14="http://schemas.microsoft.com/office/word/2010/wordml" xmlns:w15="http://schemas.microsoft.com/office/word/2012/wordml" xmlns:wp="http://schemas.openxmlformats.org/drawingml/2006/wordprocessingDrawing" xmlns:wpg="http://schemas.microsoft.com/office/word/2010/wordprocessingGroup" xmlns:wps="http://schemas.microsoft.com/office/word/2010/wordprocessingShape" xmlns:x14="http://schemas.microsoft.com/office/spreadsheetml/2009/9/main" xmlns:xdr="http://schemas.openxmlformats.org/drawingml/2006/spreadsheetDrawing" xmlns:xm="http://schemas.microsoft.com/office/excel/2006/main" mc:Ignorable="co w14 x14 w15">
  <si>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Приложение 1</t>
  </si>
  <si>
    <t>к решению _______ внеочередной сессии Собрания</t>
  </si>
  <si>
    <t>депутатов сельского поселения "Выскодская волость"</t>
  </si>
  <si>
    <t>первого созыва от_________г. №____ "О бюджете муниципального</t>
  </si>
  <si>
    <t>образования "Выскодская волость" на 2021 год и</t>
  </si>
  <si>
    <t>на плановый период 2022 и 2023 годов"</t>
  </si>
  <si>
    <t>Перечень главных администраторов</t>
  </si>
  <si>
    <t>доходов бюджета муниципального образования</t>
  </si>
  <si>
    <t>Код бюджетной классификации Российской Федерации</t>
  </si>
  <si>
    <t>Наименование  доходов бюджетаъ                 муниципального образования</t>
  </si>
  <si>
    <t>Главного администратора (администратора) доходов</t>
  </si>
  <si>
    <t>Муниципальное казенное учреждение Администрация сельского поселения «Выскодская  волость» (Администрация Выскодской  волости)                                                   (ИНН  6005003856, КПП 600501001, ОКТМО 58612411)</t>
  </si>
  <si>
    <t xml:space="preserve">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</si>
  <si>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</si>
  <si>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</si>
  <si>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</si>
  <si>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</si>
  <si>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</si>
  <si>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1 16 10032 10 0000 140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</si>
  <si>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</si>
  <si>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1 17 01050 10 0000 180</t>
  </si>
  <si>
    <t>Невыясненные поступления, зачисляемые в  бюджеты поселений</t>
  </si>
  <si>
    <t>Приложение 2</t>
  </si>
  <si>
    <t>к решению _______ сессии Собрания</t>
  </si>
  <si>
    <t>первого созыва от _________ г. № ___ "О бюджете муниципального</t>
  </si>
  <si>
    <t>Перечень главных администраторов источников внутреннего</t>
  </si>
  <si>
    <t>финансирования дефицита бюджета муниципального образования "Выскодская волость"</t>
  </si>
  <si>
    <t xml:space="preserve">Код бюджетной классификации </t>
  </si>
  <si>
    <t>Наименование</t>
  </si>
  <si>
    <t>Код главного администратора источников финансирования дефицита бюджета</t>
  </si>
  <si>
    <t>Код группы, подгруппы, статьи, подстатьи, элемента, подвида, аналитической группы вида источников финансирования дефицита бюджета</t>
  </si>
  <si>
    <t xml:space="preserve">Муниципальное казенное учреждение Администрация сельского поселения «Выскодская  волость» (Администрация Выскодской  волости)      </t>
  </si>
  <si>
    <t>Финансовое управление Администрации Дновского района</t>
  </si>
  <si>
    <t>01 03 01 00 10 0000 710</t>
  </si>
  <si>
    <t>Получение кредитов от других бюджетов  бюджетной системы Российской Федерации бюджетами сельских поселений  в валюте Российской Федерации</t>
  </si>
  <si>
    <t>01 03 01 00 10 0000 810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</si>
  <si>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</si>
  <si>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r>
      <t>Иные источники финансирования дефицита бюджета муниципального образования «Выскодская волость», администрирование которых может осуществляться главными администраторами источников финансирования дефицита бюджета муниципального образования «Выскодская волость»  в</t>
    </r>
    <r>
      <t xml:space="preserve">
</t>
    </r>
    <r>
      <t>пределах их компетенции</t>
    </r>
    <r>
      <t xml:space="preserve">
</t>
    </r>
  </si>
  <si>
    <t>Код группы, подгруппы, статьи и вида источников</t>
  </si>
  <si>
    <t>01 05 02 01 10 0000 510</t>
  </si>
  <si>
    <t>Увеличение прочих остатков денежных средств бюджетов сельских поселений</t>
  </si>
  <si>
    <t>01 05 02 01 10 0000 610</t>
  </si>
  <si>
    <t>Уменьшение  прочих остатков денежных средств бюджетов сельских поселений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</si>
  <si>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</si>
  <si>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</si>
  <si>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Приложение 3</t>
  </si>
  <si>
    <t>второго созыва от ________ г. № ____ "О бюджете муниципального</t>
  </si>
  <si>
    <t xml:space="preserve">                                                                 Поступление доходов в бюджет муниципального                                                        </t>
  </si>
  <si>
    <t xml:space="preserve">образования в 2021 году </t>
  </si>
  <si>
    <t>Код бюджетной классификации РФ</t>
  </si>
  <si>
    <t>Наименование доходов</t>
  </si>
  <si>
    <t xml:space="preserve">Сумма, руб. </t>
  </si>
  <si>
    <t>000 1 00 00000 00 0000 000</t>
  </si>
  <si>
    <t>НАЛОГОВЫЕ  И НЕНАЛОГОВЫЕ ДОХОДЫ</t>
  </si>
  <si>
    <t>000 1 01 00000 00 0000 000</t>
  </si>
  <si>
    <t>Налоги на прибыль, доходы</t>
  </si>
  <si>
    <t>000 1 01 02000 00 0000 110</t>
  </si>
  <si>
    <t>Налог на доходы физических лиц</t>
  </si>
  <si>
    <t>000 1 03 00000 00 0000 000</t>
  </si>
  <si>
    <t>Налоги на товары (работы, услуги), реализуемые на территории РФ</t>
  </si>
  <si>
    <t>000 1 03 02000 00 0000 110</t>
  </si>
  <si>
    <t>Акцизы  по подакцизным товарам (продукции), производимым на территории РФ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</si>
  <si>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</si>
  <si>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</si>
  <si>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</si>
  <si>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</si>
  <si>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</si>
  <si>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</si>
  <si>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</si>
  <si>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</si>
  <si>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000 1 11 05025 10 0000 120</t>
  </si>
  <si>
    <t>000 1 16 00000 00 0000 000</t>
  </si>
  <si>
    <t>Штрафы, санкции, возмещение ущерба</t>
  </si>
  <si>
    <t>000 1 16 10032 10 0000 140</t>
  </si>
  <si>
    <t>Прочее возмещение причиненного муниципальному имуществу сельского поселения (за исключением имущества, закрепленного за муниципальными бюджетными (автономными учреждениями, унитарными предприятиями)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</si>
  <si>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</si>
  <si>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</si>
  <si>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</si>
  <si>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РФ</t>
  </si>
  <si>
    <t>000 2 02 10000 00 0000 150</t>
  </si>
  <si>
    <t xml:space="preserve">Дотации бюджетам бюджетной системы РФ </t>
  </si>
  <si>
    <t>000 202 20000 10 0000 150</t>
  </si>
  <si>
    <t xml:space="preserve">Субсидии бюджетам бюджетной системы РФ </t>
  </si>
  <si>
    <t>000 2 02 30000 00 0000 150</t>
  </si>
  <si>
    <t>Субвенции бюджетам бюджетной системы Российской Федерации</t>
  </si>
  <si>
    <t>000 2 02 40000 00 0000 150</t>
  </si>
  <si>
    <t>Иные межбюджетные трансферты</t>
  </si>
  <si>
    <t>000 2 02 04014 00 0000 150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</si>
  <si>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</si>
  <si>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000 2 02 49999 00 0000 150</t>
  </si>
  <si>
    <t>Прочие межбюджетные трансферты передаваемые бюджетам сельских поселений</t>
  </si>
  <si>
    <t>ИТОГО ДОХОДОВ</t>
  </si>
  <si>
    <t>Приложение 4</t>
  </si>
  <si>
    <t>к решению ______ внеочередной сессии Собрания</t>
  </si>
  <si>
    <t>первого созыва от ______ г. № ____ "О бюджете муниципального</t>
  </si>
  <si>
    <t>Поступление доходов в бюджет муниципального образования</t>
  </si>
  <si>
    <t xml:space="preserve"> на плановый период 2022 и 2023 годов</t>
  </si>
  <si>
    <t>Сумма, руб.</t>
  </si>
  <si>
    <t>2022 год</t>
  </si>
  <si>
    <t>2023 год</t>
  </si>
  <si>
    <t>000 1 01 02000 01 0000 110</t>
  </si>
  <si>
    <t>000 1 03 02000 01 0000 110</t>
  </si>
  <si>
    <t>000 2 02 04000 00 0000 150</t>
  </si>
  <si>
    <t>Приложение 5</t>
  </si>
  <si>
    <t>второго созыва от _______ г. № ______ "О бюджете муниципального</t>
  </si>
  <si>
    <r>
      <t>Межбюджетные трансферты,</t>
    </r>
    <r>
      <rPr>
        <rFont val="Times New Roman"/>
        <b val="false"/>
        <color theme="1" tint="0"/>
        <sz val="12"/>
      </rPr>
      <t xml:space="preserve"> </t>
    </r>
    <r>
      <rPr>
        <rFont val="Times New Roman"/>
        <b val="true"/>
        <color theme="1" tint="0"/>
        <sz val="12"/>
      </rPr>
      <t>получаемые из бюджета</t>
    </r>
  </si>
  <si>
    <t>муниципального района на  2021 год</t>
  </si>
  <si>
    <t>Дотации бюджетам сельских поселений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</si>
  <si>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</si>
  <si>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Субсидии на софинансирование мероприятий по ликвидации несанкционированных свалок</t>
  </si>
  <si>
    <t>Субсидии на обеспечение мероприятий по оборудованию контейнерных площадок для накопления твердых коммунальных отходов</t>
  </si>
  <si>
    <t>Субсидии на обустройство и восстановление воинских захоронений, находящихся в государственной (муниципальной) собственности, в рамках реализации федеральной целевой программы «Увековечение памяти погибших при защите Отечества  на 2019 - 2024 годы»</t>
  </si>
  <si>
    <t>Субсидии на подготовку документов территориального планирования, градостроительного зонирования и документации по планировке территории</t>
  </si>
  <si>
    <t>Субсидии на обеспечение комплексного развития сельских территорий в рамках основного мероприятия «Развитие инженерной инфраструктуры»</t>
  </si>
  <si>
    <t>ИТОГО:</t>
  </si>
  <si>
    <t>Приложение 6</t>
  </si>
  <si>
    <t>первого созыва от ______ г. № _____ "О бюджете муниципального</t>
  </si>
  <si>
    <r>
      <t>Межбюджетные трансферты,</t>
    </r>
    <r>
      <rPr>
        <rFont val="Times New Roman"/>
        <b val="false"/>
        <color theme="1" tint="0"/>
        <sz val="12"/>
      </rPr>
      <t xml:space="preserve"> </t>
    </r>
    <r>
      <rPr>
        <rFont val="Times New Roman"/>
        <b val="true"/>
        <color theme="1" tint="0"/>
        <sz val="12"/>
      </rPr>
      <t xml:space="preserve">получаемые из бюджета </t>
    </r>
  </si>
  <si>
    <t>муниципального района на плановый период 2022 и 2023 годов</t>
  </si>
  <si>
    <t>Приложение 7</t>
  </si>
  <si>
    <t>к решению 36 внеочередной сессии Собрания</t>
  </si>
  <si>
    <t>первого созыва от 29.12.2018 г. № 155 "О бюджете муниципального</t>
  </si>
  <si>
    <t>Нормативы отчислений</t>
  </si>
  <si>
    <t xml:space="preserve"> от неналоговых доходов и безвозмездных поступлений в бюджет </t>
  </si>
  <si>
    <t>муниципального образования</t>
  </si>
  <si>
    <t>Код бюджетной классификации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</si>
  <si>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</si>
  <si>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</si>
  <si>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</si>
  <si>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000 1 11 05035 10 0000 120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</si>
  <si>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</si>
  <si>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</si>
  <si>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</si>
  <si>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</si>
  <si>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000 1 14 00000 00 0000 000</t>
  </si>
  <si>
    <t>ДОХОДЫ ОТ ПРОДАЖИ МАТЕРИАЛЬНЫХ И НЕМАТЕРИАЛЬНЫХ АКТИВОВ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</si>
  <si>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</si>
  <si>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</si>
  <si>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000 1 14 02050 10 0000 410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</si>
  <si>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</si>
  <si>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000 1 14 02050 10 0000 440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</si>
  <si>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</si>
  <si>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000 1 14 02052 10 0000 410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</si>
  <si>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</si>
  <si>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000 1 14 02052 10 0000 440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</si>
  <si>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</si>
  <si>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</si>
  <si>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</si>
  <si>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</si>
  <si>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</si>
  <si>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</si>
  <si>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</si>
  <si>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000 1 14 06025 10 0000 430</t>
  </si>
  <si>
    <t>000 1 17 00000 00 0000 000</t>
  </si>
  <si>
    <t>ПРОЧИЕ НЕНАЛОГОВЫЕ ДОХОДЫ</t>
  </si>
  <si>
    <t>000 1 17 01050 10 0000 180</t>
  </si>
  <si>
    <t>Невыясненные поступления, зачисляемые в бюджеты сельских поселений</t>
  </si>
  <si>
    <t>000 1 17 05050 10 0000 180</t>
  </si>
  <si>
    <t>Прочие неналоговые доходы бюджетов сельских поселений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</si>
  <si>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</si>
  <si>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</si>
  <si>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000 2 02 20000 00 0000 150</t>
  </si>
  <si>
    <t>Субсидии бюджетам бюджетной системы Российской Федерации (межбюджетные субсидии)</t>
  </si>
  <si>
    <t xml:space="preserve">Субвенции бюджетам субъектов Российской Федерации и муниципальных образований </t>
  </si>
  <si>
    <t>000 2 02 90000 00 0000 150</t>
  </si>
  <si>
    <t>Прочие безвозмездные поступления от других бюджетов бюджетной системы</t>
  </si>
  <si>
    <t>000 2 03 00000 00 0000 150</t>
  </si>
  <si>
    <t>БЕЗВОЗМЕЗДНЫЕ ПОСТУПЛЕНИЯ ОТ ГОСУДАРСТВЕННЫХ (МУНИЦИПАЛЬНЫХ) ОРГАНИЗАЦИЙ</t>
  </si>
  <si>
    <t>000 2 07 00000 00 0000 150</t>
  </si>
  <si>
    <t>ПРОЧИЕ БЕЗВОЗМЕЗДНЫЕ ПОСТУПЛЕНИЯ</t>
  </si>
  <si>
    <t>000 2 08 00000 00 0000 150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</si>
  <si>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</si>
  <si>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000 2 08 05000 10 0000 150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</si>
  <si>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</si>
  <si>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к решению ____внеочередной сессии Собрания</t>
  </si>
  <si>
    <t>второго созыва от _______ г. № ___ "О бюджете муниципального</t>
  </si>
  <si>
    <t>ШТРАФЫ, САНКЦИИ, ВОЗМЕЩЕНИЕ УЩЕРБА</t>
  </si>
  <si>
    <t>Приложение 8</t>
  </si>
  <si>
    <t>второго созыва от ________ г. № ______ "О бюджете муниципального</t>
  </si>
  <si>
    <t xml:space="preserve">                                                                                                                              </t>
  </si>
  <si>
    <t xml:space="preserve">Ведомственная структура расходов бюджета муниципального </t>
  </si>
  <si>
    <t>образования «Выскодская волость»  на  2021 год</t>
  </si>
  <si>
    <t>Код главного  распорядителя и получателя</t>
  </si>
  <si>
    <t>Код  бюджетной классификации</t>
  </si>
  <si>
    <t>Разд.</t>
  </si>
  <si>
    <t>Ц.ст.</t>
  </si>
  <si>
    <t>Вид расх.</t>
  </si>
  <si>
    <t>Администрация сельского поселения «Выскодская  волость»</t>
  </si>
  <si>
    <t>(ИНН  6005003856  КПП 600501001)</t>
  </si>
  <si>
    <t xml:space="preserve">      Муниципальная программа «Социально-экономическое развитие муниципального образования «Выскодская волость» на 2021-2023 годы»</t>
  </si>
  <si>
    <t>0100000000</t>
  </si>
  <si>
    <t xml:space="preserve">      Подпрограмма «Социально-экономическое развитие муниципального образования» «Выскодская волость» на 2021-2023 годы»</t>
  </si>
  <si>
    <t>0110000000</t>
  </si>
  <si>
    <t xml:space="preserve">      Основное мероприятие «Повышение эффективности местного самоуправления в муниципальном образовании»</t>
  </si>
  <si>
    <t>0110100000</t>
  </si>
  <si>
    <t xml:space="preserve">  Общегосударственные вопросы</t>
  </si>
  <si>
    <t>0100</t>
  </si>
  <si>
    <t>000</t>
  </si>
  <si>
    <t xml:space="preserve">    Функционирование высшего должностного лица субъекта РФ и муниципального образования</t>
  </si>
  <si>
    <t>0102</t>
  </si>
  <si>
    <t xml:space="preserve">      Расходы по оплате труда муниципальных служащих, лиц, замещающих выборные муниципальные должности, работников, занимающих должности, не отнесенные к должностям муниципальной службы и осуществляющих техническое обеспечение администрации поселения, работников, занятых обслуживанием администрации муниципального образования</t>
  </si>
  <si>
    <t xml:space="preserve">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</si>
  <si>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0110100900</t>
  </si>
  <si>
    <t xml:space="preserve">    Функционирование Правительства Российской Федерации, высших органов исполнительной власти  субъектов Российской Федерации, местных администраций</t>
  </si>
  <si>
    <t>0104</t>
  </si>
  <si>
    <t xml:space="preserve">      Расходы по оплате труда муниципальных служащих, лиц, замещающих выборные муниципальные должности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</si>
  <si>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</si>
  <si>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по оплате труда работников, занимающих должности, не отнесенные к должностям муниципальной службы и осуществляющих техническое обеспечение администрации поселения, работников, занятых обслуживанием администрации муниципального образования</t>
  </si>
  <si>
    <t>0110100901</t>
  </si>
  <si>
    <t>100</t>
  </si>
  <si>
    <r>
      <t xml:space="preserve">        </t>
    </r>
    <r>
      <rPr>
        <rFont val="Times New Roman"/>
        <color theme="1" tint="0"/>
        <sz val="11"/>
      </rPr>
      <t>Закупка товаров, работ и услуг для обеспечения государственных (муниципальных) нужд</t>
    </r>
  </si>
  <si>
    <t xml:space="preserve">     Иные бюджетные ассигнования</t>
  </si>
  <si>
    <t xml:space="preserve">      Непрограммные направления деятельности органов местного самоуправления</t>
  </si>
  <si>
    <t xml:space="preserve">      Непрограммные расходы</t>
  </si>
  <si>
    <t xml:space="preserve">    Резервные фонды</t>
  </si>
  <si>
    <t>0111</t>
  </si>
  <si>
    <t xml:space="preserve">      Резервный фонд администрации  в рамках непрограммного направления деятельности</t>
  </si>
  <si>
    <t xml:space="preserve">        Иные бюджетные ассигнования</t>
  </si>
  <si>
    <t>800</t>
  </si>
  <si>
    <t xml:space="preserve">    Другие общегосударственные вопросы</t>
  </si>
  <si>
    <t>0113</t>
  </si>
  <si>
    <t xml:space="preserve">      Выполнение прочих функций органами местного самоуправления</t>
  </si>
  <si>
    <t>Иные бюджетные ассигнования</t>
  </si>
  <si>
    <t xml:space="preserve">  Национальная оборона</t>
  </si>
  <si>
    <t>0200</t>
  </si>
  <si>
    <t>0110151180</t>
  </si>
  <si>
    <t xml:space="preserve">    Мобилизационная и вневойсковая подготовка</t>
  </si>
  <si>
    <t>0203</t>
  </si>
  <si>
    <t xml:space="preserve">      Предоставление субвенции на осуществление полномочий по первичному воинскому учету на территориях</t>
  </si>
  <si>
    <r>
      <t xml:space="preserve">    </t>
    </r>
    <r>
      <rPr>
        <rFont val="Times New Roman"/>
        <b val="true"/>
        <color rgb="000000" tint="0"/>
        <sz val="11"/>
      </rPr>
      <t>Основное мероприятие «Обеспечение безопасности граждан»</t>
    </r>
  </si>
  <si>
    <t>0110200000</t>
  </si>
  <si>
    <t xml:space="preserve">  Национальная безопасность и правоохранительная деятельность</t>
  </si>
  <si>
    <t>0300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</si>
  <si>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</si>
  <si>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</si>
  <si>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Мероприятия, направленные на укрепление пожарной безопасности муниципального образования</t>
  </si>
  <si>
    <t>0110222100</t>
  </si>
  <si>
    <t>Закупка товаров, работ и услуг для обеспечения государственных (муниципальных) нужд</t>
  </si>
  <si>
    <t xml:space="preserve">      Основное мероприятие «Развитие транспортного обслуживания населения на территории муниципального образования»</t>
  </si>
  <si>
    <t>0110300000</t>
  </si>
  <si>
    <t xml:space="preserve">  Национальная экономика</t>
  </si>
  <si>
    <t>0400</t>
  </si>
  <si>
    <t xml:space="preserve">    Дорожное хозяйство(дорожные фонды)</t>
  </si>
  <si>
    <t>0409</t>
  </si>
  <si>
    <t xml:space="preserve">      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</si>
  <si>
    <t>0110324100</t>
  </si>
  <si>
    <t>Закупка товаров, работ и услуг для обеспечения  государственных (муниципальных) нужд</t>
  </si>
  <si>
    <t>Основное мероприятие " Оценка недвижимости, признание прав регулирования отношений по муниципальной собственности"</t>
  </si>
  <si>
    <t>0110600000</t>
  </si>
  <si>
    <t>Другие вопросы в области национальной экономики</t>
  </si>
  <si>
    <t>0412</t>
  </si>
  <si>
    <t>Софинансирование на подготовку документов территориального планирования, градостроительного зонирования и документации по планировке территории</t>
  </si>
  <si>
    <t>01106W1270</t>
  </si>
  <si>
    <t>200</t>
  </si>
  <si>
    <t>Подготовка документов территориального планирования, градостроительного зонирования и документации по планировке территории</t>
  </si>
  <si>
    <t>0110641270</t>
  </si>
  <si>
    <t xml:space="preserve">      Основное мероприятие «Благоустройство»</t>
  </si>
  <si>
    <t>0110400000</t>
  </si>
  <si>
    <t xml:space="preserve">  Жилищно-коммунальное хозяйство</t>
  </si>
  <si>
    <t>0500</t>
  </si>
  <si>
    <t xml:space="preserve">    Благоустройство</t>
  </si>
  <si>
    <t>0503</t>
  </si>
  <si>
    <t xml:space="preserve">      Развитие и содержание сетей уличного освещения в границах муниципального образования</t>
  </si>
  <si>
    <t>0110423400</t>
  </si>
  <si>
    <t>Развитие и содержание сетей уличного освещения в границах муниципального образования за счет средств иных межбюджетных трансфертов</t>
  </si>
  <si>
    <t>0110423410</t>
  </si>
  <si>
    <t xml:space="preserve">      Проведение мероприятий по озеленению улиц муниципального образования по озеленению территории поселения</t>
  </si>
  <si>
    <t>0110423500</t>
  </si>
  <si>
    <t xml:space="preserve">      Содержание и ремонт захоронений</t>
  </si>
  <si>
    <t>0110423600</t>
  </si>
  <si>
    <t xml:space="preserve">      Другие расходы по благоустройству территории поселения</t>
  </si>
  <si>
    <t>0110423700</t>
  </si>
  <si>
    <t xml:space="preserve">   Обустройство и восстановление воинских захоронений, находящихся в государственной (муниципальной) собственности, в рамках реализации федеральной целевой программы «Увековечение памяти погибших при защите Отечества на 2019 - 2024 годы»</t>
  </si>
  <si>
    <t>01104L2990</t>
  </si>
  <si>
    <t xml:space="preserve">      Основное мероприятие «Комплексное развитие систем коммунальной инфраструктуры  муниципального образования»</t>
  </si>
  <si>
    <t>0110700000</t>
  </si>
  <si>
    <t>Коммунальное хозяйство</t>
  </si>
  <si>
    <t>0502</t>
  </si>
  <si>
    <t>Обеспечение мероприятий по оборудованию контейнерных площадок для накопления твердых коммунальных отходов</t>
  </si>
  <si>
    <t>0110741730</t>
  </si>
  <si>
    <t xml:space="preserve">Софинансирование на обеспечение мероприятий по оборудованию контейнерных площадок для накопления твердых коммунальных отходов </t>
  </si>
  <si>
    <t>01104W1730</t>
  </si>
  <si>
    <t>01107W1730</t>
  </si>
  <si>
    <t>Мероприятия по ликвидации несанкционированных свалок</t>
  </si>
  <si>
    <t>0110741550</t>
  </si>
  <si>
    <t xml:space="preserve">Софинансирование мероприятий по ликвидации несанкционированных свалок </t>
  </si>
  <si>
    <t>01107W1550</t>
  </si>
  <si>
    <t xml:space="preserve">      Основное мероприятие «Социальная поддержка граждан»</t>
  </si>
  <si>
    <t>0110500000</t>
  </si>
  <si>
    <t xml:space="preserve">  Социальная политика</t>
  </si>
  <si>
    <t xml:space="preserve">    Пенсионное обеспечение</t>
  </si>
  <si>
    <t xml:space="preserve">      Доплаты к пенсиям муниципальным служащим</t>
  </si>
  <si>
    <t>0110525400</t>
  </si>
  <si>
    <t>Социальное обеспечение и иные выплаты населению</t>
  </si>
  <si>
    <t xml:space="preserve">    Другие вопросы в области социальной политики</t>
  </si>
  <si>
    <t>0000000000</t>
  </si>
  <si>
    <t xml:space="preserve">      Осуществление единовременной выплаты гражданам РФ, постоянно проживающим на территории муниципального образования, в связи с празднованием очередной годовщины Победы</t>
  </si>
  <si>
    <t>0110527400</t>
  </si>
  <si>
    <t>Основное мероприятие «Развитие институтов территориального общественного самоуправления и поддержка проектов местных инициатив»</t>
  </si>
  <si>
    <t>0111100000</t>
  </si>
  <si>
    <t>Национальная экономика</t>
  </si>
  <si>
    <t>Дорожное хозяйство(дорожные фонды)</t>
  </si>
  <si>
    <t>Реализация проекта ТОС "Нам нужны дороги ч.1"</t>
  </si>
  <si>
    <t>0111141568</t>
  </si>
  <si>
    <t>Софинансирование на реализацию проекта ТОС "Нам нужны дороги ч.1"</t>
  </si>
  <si>
    <t>01111W1568</t>
  </si>
  <si>
    <t>Реализация проекта ТОС "Даёшь дорогу в Стволино!"</t>
  </si>
  <si>
    <t>0111141569</t>
  </si>
  <si>
    <t>Софинансирование на реализацию проекта ТОС "Даёшь дорогу в Стволино!"</t>
  </si>
  <si>
    <t>01111W1569</t>
  </si>
  <si>
    <t>Реализация проекта ТОС "Переправа"</t>
  </si>
  <si>
    <t>011114156D</t>
  </si>
  <si>
    <t>Софинансирование на реализацию проекта ТОС "Переправа"</t>
  </si>
  <si>
    <t>01111W156D</t>
  </si>
  <si>
    <t>Благоустройство</t>
  </si>
  <si>
    <t>Поддержка проектов территориального общественного самоуправления</t>
  </si>
  <si>
    <t>0111128100</t>
  </si>
  <si>
    <t>Реализация проекта ТОС "Благоустроенная деревня"</t>
  </si>
  <si>
    <t>0111141562</t>
  </si>
  <si>
    <t>Софинансирование на реализацию проекта ТОС "Благоустроенная деревня"</t>
  </si>
  <si>
    <t>01111W1562</t>
  </si>
  <si>
    <t>Реализация проекта ТОС "Без прошлого нет настоящего и нет будущего"</t>
  </si>
  <si>
    <t>0111141563</t>
  </si>
  <si>
    <t>Софинансирование на реализацию проекта ТОС "Без прошлого нет настоящего и нет будущего"</t>
  </si>
  <si>
    <t>01111W1563</t>
  </si>
  <si>
    <t>Реализация проекта ТОС "Мы вместе"</t>
  </si>
  <si>
    <t>0111141564</t>
  </si>
  <si>
    <t>Софинансирование на реализацию проекта ТОС "Мы вместе"</t>
  </si>
  <si>
    <t>01111W1564</t>
  </si>
  <si>
    <t>Реализация проекта ТОС "Стволино - Родина скворцов"</t>
  </si>
  <si>
    <t>0111141565</t>
  </si>
  <si>
    <t xml:space="preserve">Софинансирование на реализацию проекта ТОС "Стволино - Родина скворцов" </t>
  </si>
  <si>
    <t>01111W1565</t>
  </si>
  <si>
    <t>Реализация проекта ТОС "Путь к храму"</t>
  </si>
  <si>
    <t>0111141566</t>
  </si>
  <si>
    <t>Софинансирование на реализацию проекта ТОС "Путь к храму"</t>
  </si>
  <si>
    <t>01111W1566</t>
  </si>
  <si>
    <t>Реализация проекта ТОС "Мы вместе-2"</t>
  </si>
  <si>
    <t>0111141567</t>
  </si>
  <si>
    <t>Софинансирование на реализацию проекта ТОС "Мы вместе-2"</t>
  </si>
  <si>
    <t>01111W1567</t>
  </si>
  <si>
    <t>Реализация проекта ТОС "Красота и порядок"</t>
  </si>
  <si>
    <t>011114156G</t>
  </si>
  <si>
    <t xml:space="preserve">Софинансирование на реализацию проекта ТОС "Красота и порядок" </t>
  </si>
  <si>
    <t>01111W156G</t>
  </si>
  <si>
    <t>Культура и кинематография</t>
  </si>
  <si>
    <t>0800</t>
  </si>
  <si>
    <t>Культура</t>
  </si>
  <si>
    <t>0801</t>
  </si>
  <si>
    <t>Реализация проекта ТОС «Территория общения»</t>
  </si>
  <si>
    <t>0111141561</t>
  </si>
  <si>
    <t>Межбюджетные трансферты</t>
  </si>
  <si>
    <t>500</t>
  </si>
  <si>
    <t>Основное мероприятие "Развитие инженерной инфраструктуры"</t>
  </si>
  <si>
    <t>0111300000</t>
  </si>
  <si>
    <t>Расходы на обеспечение развития сельских территорий</t>
  </si>
  <si>
    <t>01113L5760</t>
  </si>
  <si>
    <r>
      <t xml:space="preserve">                                                                                      </t>
    </r>
    <r>
      <rPr>
        <rFont val="Times New Roman"/>
        <b val="true"/>
        <color theme="1" tint="0"/>
        <sz val="11"/>
      </rPr>
      <t>Всего расходов:</t>
    </r>
  </si>
  <si>
    <t>Приложение 9</t>
  </si>
  <si>
    <t xml:space="preserve">образования "Выскодская волость" на плановый период </t>
  </si>
  <si>
    <t>2022 и 2023 годов</t>
  </si>
  <si>
    <r>
      <t> </t>
    </r>
    <r>
      <rPr>
        <rFont val="Times New Roman"/>
        <b val="true"/>
        <color theme="1" tint="0"/>
        <sz val="10"/>
      </rPr>
      <t>Код главного  распорядителя и получателя</t>
    </r>
  </si>
  <si>
    <t>Код  функциональной классификации</t>
  </si>
  <si>
    <t xml:space="preserve">Сумма, руб.  </t>
  </si>
  <si>
    <t>Разд</t>
  </si>
  <si>
    <t>Вид расх</t>
  </si>
  <si>
    <t>Муниципальная программа «Социально-экономическое развитие муниципального образования «Выскодская волость» на 2021-2023 годы»</t>
  </si>
  <si>
    <t>Подпрограмма «Социально-экономическое развитие муниципального образования» «Выскодская волость» на 2021-2023 годы»</t>
  </si>
  <si>
    <t>Основное мероприятие «Повышение эффективности местного самоуправления в муниципальном образовании»</t>
  </si>
  <si>
    <t>Общегосударственные вопросы</t>
  </si>
  <si>
    <t>Установление муниципальным служащим ежемесячных гарантированных выплат в целях стимулирования соблюдения установленных запретов и ограничений и повышения профессионального уровня</t>
  </si>
  <si>
    <t>0110125900</t>
  </si>
  <si>
    <t>Возмещение затрат по созданию условий для предоставления государственных и муниципальных услуг по принципу «одного окна» на территории сельских поселений</t>
  </si>
  <si>
    <t>0110143050</t>
  </si>
  <si>
    <t xml:space="preserve">     Расходы  на осуществление полномочий по первичному воинскому учету на территориях, где отсутствуют военные комиссариаты</t>
  </si>
  <si>
    <t> 000</t>
  </si>
  <si>
    <r>
      <t xml:space="preserve"> </t>
    </r>
    <r>
      <rPr>
        <rFont val="Times New Roman"/>
        <b val="true"/>
        <color rgb="000000" tint="0"/>
        <sz val="11"/>
      </rPr>
      <t>Основное мероприятие «Обеспечение безопасности граждан»</t>
    </r>
  </si>
  <si>
    <t>Основное мероприятие «Развитие транспортного обслуживания населения на территории муниципального образования»</t>
  </si>
  <si>
    <t xml:space="preserve">    Дорожное хозяйство (дорожные фонды)</t>
  </si>
  <si>
    <t xml:space="preserve"> Основное мероприятие «Благоустройство»</t>
  </si>
  <si>
    <t xml:space="preserve"> Основное мероприятие «Социальная поддержка граждан»</t>
  </si>
  <si>
    <t>1006</t>
  </si>
  <si>
    <t>300</t>
  </si>
  <si>
    <t>Условно утвержденные расходы</t>
  </si>
  <si>
    <t xml:space="preserve">                                                            Всего расходов:</t>
  </si>
  <si>
    <t>Приложение 10</t>
  </si>
  <si>
    <t xml:space="preserve">                                к решению _______ внеочередной сессии Собрания</t>
  </si>
  <si>
    <t xml:space="preserve">                                  депутатов сельского поселения "Выскодская волость"</t>
  </si>
  <si>
    <t xml:space="preserve">          второго созыва от ______ г. № _____ "О бюджете муниципального</t>
  </si>
  <si>
    <t xml:space="preserve">                                       образования "Выскодская волость" на 2021 год и</t>
  </si>
  <si>
    <t xml:space="preserve">                                                        на плановый период 2022 и 2023 годов"</t>
  </si>
  <si>
    <t xml:space="preserve"> </t>
  </si>
  <si>
    <t xml:space="preserve">Распределение средств  бюджета муниципального образования  </t>
  </si>
  <si>
    <t xml:space="preserve">«Выскодская волость»  по разделам, подразделам, целевым статьям  </t>
  </si>
  <si>
    <t>и видам расходов на 2021 год</t>
  </si>
  <si>
    <t>000000000</t>
  </si>
  <si>
    <t xml:space="preserve">    Функционирование высшего должностного лица субъекта Российской Федерации и муниципального образования</t>
  </si>
  <si>
    <t xml:space="preserve">  Расходы по оплате труда работников, занимающих должности, не отнесенные к должностям муниципальной службы и осуществляющих техническое обеспечение администрации поселения, работников, занятых обслуживанием администрации муниципального образования</t>
  </si>
  <si>
    <t xml:space="preserve">   Расходы на осуществление на осуществление полномочий по первичному воинскому учету на территориях, где отсутствуют военные комиссариаты</t>
  </si>
  <si>
    <t xml:space="preserve"> Мероприятия, направленные на укрепление пожарной безопасности муниципального образования</t>
  </si>
  <si>
    <t>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</si>
  <si>
    <t xml:space="preserve">Обеспечение мероприятий по оборудованию контейнерных площадок для раздельного накопления твердых коммунальных отходов и установке на них контейнеров </t>
  </si>
  <si>
    <t>Софинансирование на обеспечение мероприятий по оборудованию контейнерных площадок для раздельного накопления твердых коммунальных отходов и установке на них контейнеров</t>
  </si>
  <si>
    <t>Развитие и содержание сетей уличного освещения в границах муниципального образования</t>
  </si>
  <si>
    <t>Проведение мероприятий по озеленению улиц муниципального образования по озеленению территории поселения</t>
  </si>
  <si>
    <t>Содержание и ремонт захоронений</t>
  </si>
  <si>
    <t>Другие расходы по благоустройству территории поселения</t>
  </si>
  <si>
    <t xml:space="preserve"> Обустройство и восстановление воинских захоронений, находящихся в государственной (муниципальной) собственности, в рамках реализации федеральной целевой программы «Увековечение памяти погибших при защите Отечества на 2019 - 2024 годы»</t>
  </si>
  <si>
    <t xml:space="preserve"> Социальная политика</t>
  </si>
  <si>
    <t xml:space="preserve"> Пенсионное обеспечение</t>
  </si>
  <si>
    <t xml:space="preserve"> Доплаты к пенсиям муниципальным служащим</t>
  </si>
  <si>
    <t>Другие вопросы в области социальной политики</t>
  </si>
  <si>
    <t>Осуществление единовременной выплаты гражданам РФ, постоянно проживающим на территории муниципального образования, в связи с празднованием очередной годовщины Победы</t>
  </si>
  <si>
    <t xml:space="preserve">                                                                                      Всего расходов:</t>
  </si>
  <si>
    <t>Приложение 11</t>
  </si>
  <si>
    <t>к решению ________ внеочередной сессии Собрания</t>
  </si>
  <si>
    <t>первого созыва от ________ г. № ______ "О бюджете муниципального</t>
  </si>
  <si>
    <t xml:space="preserve">Распределение средств  бюджета муниципального образования </t>
  </si>
  <si>
    <t>«Выскодская волость»  по разделам, подразделам, целевым статьям</t>
  </si>
  <si>
    <t xml:space="preserve"> и видам расходов на плановый период 2022 и 2023 годов</t>
  </si>
  <si>
    <t>2023  год</t>
  </si>
  <si>
    <t xml:space="preserve">  Закупка товаров, работ и услуг для обеспечения государственных (муниципальных) нужд</t>
  </si>
  <si>
    <t xml:space="preserve">    Установление муниципальным служащим ежемесячных гарантированных выплат, в целях стимулирования соблюдения установленных запретов и ограничений и повышения профессионального уровня</t>
  </si>
  <si>
    <t xml:space="preserve">                                                                                        Всего расходов:</t>
  </si>
  <si>
    <t>Приложение 12</t>
  </si>
  <si>
    <t>к решению__________внеочередной сессии Собрания</t>
  </si>
  <si>
    <t>второго созыва от _________ г. № ______ "О бюджете муниципального</t>
  </si>
  <si>
    <t xml:space="preserve">«Выскодская волость»  по целевым статьям (муниципальным </t>
  </si>
  <si>
    <t xml:space="preserve">программам и непрограммным направлениям деятельности), </t>
  </si>
  <si>
    <t xml:space="preserve">группам видов расходов классификации расходов бюджета </t>
  </si>
  <si>
    <t>муниципального образования на 2021 год</t>
  </si>
  <si>
    <t xml:space="preserve">Код  </t>
  </si>
  <si>
    <t>функциональной классификации</t>
  </si>
  <si>
    <t>Вид     расх</t>
  </si>
  <si>
    <t xml:space="preserve">        Муниципальная программа «Социально-экономическое развитие муниципального образования «Выскодская волость» на 2021-2023 годы»</t>
  </si>
  <si>
    <t xml:space="preserve">       Подпрограмма «Социально-экономическое развитие муниципального образования «Выскодская волость» на 2021-2023 годы»</t>
  </si>
  <si>
    <t xml:space="preserve">       Иные бюджетные ассигнования</t>
  </si>
  <si>
    <t xml:space="preserve">  Расходы  на осуществление полномочий по первичному воинскому учету на территориях где отсутствуют военные комиссариаты</t>
  </si>
  <si>
    <r>
      <t xml:space="preserve">        </t>
    </r>
    <r>
      <rPr>
        <rFont val="Times New Roman"/>
        <color theme="1" tint="0"/>
        <sz val="12"/>
      </rPr>
  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</r>
  </si>
  <si>
    <t xml:space="preserve">    Основное мероприятие «Обеспечение безопасности граждан»</t>
  </si>
  <si>
    <t>Обустройство и восстановление воинских захоронений, находящихся в государственной (муниципальной) собственности, в рамках реализации федеральной целевой программы «Увековечение памяти погибших при защите Отечества на 2019 - 2024 годы»</t>
  </si>
  <si>
    <t>011060000</t>
  </si>
  <si>
    <t>Основное мероприятие «Комплексное развитие систем коммунальной инфраструктуры  муниципального образования»</t>
  </si>
  <si>
    <t>Всего расходов:</t>
  </si>
  <si>
    <t>Приложение 13</t>
  </si>
  <si>
    <t>первого созыва от _______ г. № _____ "О бюджете муниципального</t>
  </si>
  <si>
    <t xml:space="preserve">                                                                                                               </t>
  </si>
  <si>
    <t xml:space="preserve">муниципального образования на плановый период </t>
  </si>
  <si>
    <t>Вид     расх.</t>
  </si>
  <si>
    <t xml:space="preserve">      Расходы по оплате труда муниципальных служащих, лиц, замещающих выборные муниципальные должности, работников</t>
  </si>
  <si>
    <t xml:space="preserve">        Закупка товаров, работ и услуг для обеспечения  государственных (муниципальных) нужд</t>
  </si>
  <si>
    <t xml:space="preserve">      Установление муниципальным служащим ежемесячных гарантированных выплат в целях стимулирования соблюдения установленных запретов и ограничений и повышения профессионального уровня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</si>
  <si>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управлениягосударственными внебюджетными фондами</t>
  </si>
  <si>
    <t xml:space="preserve">        Прочая закупка товаров, работ и услуг для государственных нужд</t>
  </si>
  <si>
    <t xml:space="preserve">    Транспорт</t>
  </si>
  <si>
    <t xml:space="preserve">Прочая закупка товаров, работ и услуг для государственных нужд </t>
  </si>
  <si>
    <t>9090020001</t>
  </si>
  <si>
    <t>9090020004</t>
  </si>
  <si>
    <t>Приложение 14</t>
  </si>
  <si>
    <t>к решению ________внеочередной сессии Собрания</t>
  </si>
  <si>
    <t>второго созыва от ________ г. № _____ "О бюджете муниципального</t>
  </si>
  <si>
    <t xml:space="preserve">Источники внутреннего финансирования дефицита бюджета </t>
  </si>
  <si>
    <t>муниципального образования «Выскодская волость» на 2021 год</t>
  </si>
  <si>
    <t>Код</t>
  </si>
  <si>
    <t>Наименование кода группы, подгруппы, статьи, вида источника финансирования дефицита местного бюджета, кода классификации операций сектора государственного управления, относящихся к источникам финансирования дефицита бюджета муниципального образования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</si>
  <si>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</si>
  <si>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</si>
  <si>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</si>
  <si>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бюджетов</t>
  </si>
  <si>
    <t>01 05 02 00 00 0000 510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</si>
  <si>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</si>
  <si>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</si>
  <si>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</si>
  <si>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Увеличение прочих остатков денежных средств бюджетов субъектов Российской Федерации</t>
  </si>
  <si>
    <t>01 05 00 00 00 0000 600</t>
  </si>
  <si>
    <t>Уменьшение остатков средств бюджетов</t>
  </si>
  <si>
    <t>01 05 02 00 00 0000 610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</si>
  <si>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</si>
  <si>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</si>
  <si>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</si>
  <si>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Уменьшение прочих остатков денежных средств бюджетов субъектов Российской Федерации</t>
  </si>
  <si>
    <t>Итого источников внутреннего финансирования дефицита бюджета муниципального образования</t>
  </si>
  <si>
    <t>Приложение 15</t>
  </si>
  <si>
    <t>муниципального образования «Выскодская волость» на плановый</t>
  </si>
  <si>
    <t>период 2022 и 2023 годов</t>
  </si>
  <si>
    <t>Уменьшение  остатков  средств  бюджетов</t>
  </si>
  <si>
    <t>Приложение 16</t>
  </si>
  <si>
    <r>
      <t>ОБЪЕМ</t>
    </r>
    <r>
      <t xml:space="preserve">
</t>
    </r>
    <r>
      <t>бюджетных ассигнований Дорожного фонда муниципального образования "Выскодская волость" на 2021 год</t>
    </r>
    <r>
      <t xml:space="preserve">
</t>
    </r>
  </si>
  <si>
    <t>(руб. )</t>
  </si>
  <si>
    <t>2021  год</t>
  </si>
  <si>
    <t>в т.ч.</t>
  </si>
  <si>
    <t>Содержание автомобильных дорог общего пользования местного значения  и сооружений на них, нацеленное на обеспечение их проезжаемости и безопасности за счет межбюджетных трансфертов в соответствии с заключенными соглашениями о передаче полномочий</t>
  </si>
  <si>
    <t>Приложение 17</t>
  </si>
  <si>
    <t>первого созыва от ________ г. № ____ "О бюджете муниципального</t>
  </si>
  <si>
    <r>
      <t>ОБЪЕМ</t>
    </r>
    <r>
      <t xml:space="preserve">
</t>
    </r>
    <r>
      <t>бюджетных ассигнований Дорожного фонда муниципального образования "Выскодская волость" на плановый период 2022 и 2023 годов</t>
    </r>
    <r>
      <t xml:space="preserve">
</t>
    </r>
  </si>
  <si>
    <t>2021 год</t>
  </si>
  <si>
    <t xml:space="preserve">      Муниципальная программа «Социально-экономическое развитие муниципального образования «Выскодская волость» на 2020-2022 годы»</t>
  </si>
  <si>
    <t xml:space="preserve">      Подпрограмма «Социально-экономическое развитие муниципального образования» «Выскодская волость» на 2020-2022 годы»</t>
  </si>
  <si>
    <t>в т.ч.Основное мероприятие «Развитие транспортного обслуживания населения на территории муниципального образования»</t>
  </si>
  <si>
    <t xml:space="preserve">     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</si>
  <si>
    <t>Осуществление реконструкции автомобильных дорог общего пользования местного значения с целью обеспечения сохранности повышения ее транпортно-эксплуатационных показателей и приведению в нормативное состояние в муниципальном образовании Дновский район</t>
  </si>
  <si>
    <t>Муниципальная программа «Управление и обеспечение деятельности администрации муниципального образования, создание условий для эффективного управления муниципальными финансами и муниципальным долгом»</t>
  </si>
  <si>
    <t>Подпрограмма муниципальной программы «Совершенствование, развитие бюджетного процесса и управление муниципальным долгом»</t>
  </si>
  <si>
    <t>Межбюджетные трансферты, передаваемые бюджету поселений из бюджета муниципального района  на  осуществление части полномочий по решению вопросов местного значения (дорожная деятельность в отношении автомобильных дорог местного значения в границах населенных пунктов поселений)</t>
  </si>
  <si>
    <t>Приложение 18</t>
  </si>
  <si>
    <r>
      <t xml:space="preserve">Программа муниципальных внутренних заимствований </t>
    </r>
    <r>
      <t xml:space="preserve">
</t>
    </r>
    <r>
      <t xml:space="preserve"> муниципального образования «Выскодская волость» на 2021 год</t>
    </r>
    <r>
      <t xml:space="preserve">
</t>
    </r>
    <r>
      <t>и на плановый период 2022 и 2023 годов</t>
    </r>
    <r>
      <t xml:space="preserve">
</t>
    </r>
    <r>
      <t xml:space="preserve">
</t>
    </r>
  </si>
  <si>
    <t>Муниципальные внутренние заимствования</t>
  </si>
  <si>
    <t>2020 год</t>
  </si>
  <si>
    <t>Привлечение</t>
  </si>
  <si>
    <t>Всего</t>
  </si>
  <si>
    <t>в том числе:</t>
  </si>
  <si>
    <t>кредиты кредитных организаций</t>
  </si>
  <si>
    <t>бюджетные кредиты от других бюджетов бюджетной системы</t>
  </si>
  <si>
    <t xml:space="preserve">                            Погашение</t>
  </si>
  <si>
    <t>Погашение</t>
  </si>
  <si>
    <r>
      <t>Отчет об использовании бюджетных ассигнований Дорожного фонда муниципального образования "Выскодская волость" за 2024 год</t>
    </r>
    <r>
      <t xml:space="preserve">
</t>
    </r>
  </si>
  <si>
    <r>
      <rPr>
        <rFont val="Times New Roman"/>
        <b val="true"/>
        <color rgb="000000" tint="0"/>
        <sz val="12"/>
      </rPr>
      <t>Доходы, всего</t>
    </r>
  </si>
  <si>
    <r>
      <rPr>
        <rFont val="Times New Roman"/>
        <b val="false"/>
        <color rgb="000000" tint="0"/>
        <sz val="12"/>
      </rPr>
      <t>в том числе:</t>
    </r>
  </si>
  <si>
    <r>
      <rPr>
        <rFont val="Times New Roman"/>
        <b val="false"/>
        <color rgb="000000" tint="0"/>
        <sz val="12"/>
      </rPr>
      <t>акцизы на нефтепродукты</t>
    </r>
  </si>
  <si>
    <r>
      <rPr>
        <rFont val="Times New Roman"/>
        <b val="true"/>
        <color rgb="000000" tint="0"/>
        <sz val="12"/>
      </rPr>
      <t>Остаток средств на 01.01.2024 года</t>
    </r>
  </si>
  <si>
    <r>
      <rPr>
        <rFont val="Times New Roman"/>
        <b val="true"/>
        <color rgb="000000" tint="0"/>
        <sz val="12"/>
      </rPr>
      <t>Расходы, всего</t>
    </r>
  </si>
  <si>
    <r>
      <rPr>
        <rFont val="Times New Roman"/>
        <b val="false"/>
        <sz val="12"/>
      </rPr>
      <t>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  </r>
  </si>
  <si>
    <r>
      <rPr>
        <rFont val="Times New Roman"/>
        <b val="true"/>
        <color rgb="000000" tint="0"/>
        <sz val="12"/>
      </rPr>
      <t>Остаток средств на 01.01.2025 года</t>
    </r>
  </si>
  <si>
    <t>Начальник управления                                                  С.Н. Варфоломеева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</si>
</sst>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#,##0.00" formatCode="#,##0.00" numFmtId="1001"/>
    <numFmt co:extendedFormatCode="@" formatCode="@" numFmtId="1002"/>
    <numFmt co:extendedFormatCode="0.00" formatCode="0.00" numFmtId="1003"/>
    <numFmt co:extendedFormatCode="#,##0" formatCode="#,##0" numFmtId="1004"/>
    <numFmt co:extendedFormatCode="_-* #,##0.00&quot;р.&quot;_-;-* #,##0.00&quot;р.&quot;_-;_-* -??&quot;р.&quot;_-;_-@_-" formatCode="_-* #,##0.00&quot;р.&quot;_-;-* #,##0.00&quot;р.&quot;_-;_-* -??&quot;р.&quot;_-;_-@_-" numFmtId="1005"/>
    <numFmt co:extendedFormatCode="0" formatCode="0" numFmtId="1006"/>
  </numFmts>
  <fonts count="45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0"/>
    </font>
    <font>
      <name val="Times New Roman"/>
      <color theme="1" tint="0"/>
      <sz val="11"/>
    </font>
    <font>
      <name val="Times New Roman"/>
      <b val="true"/>
      <color theme="1" tint="0"/>
      <sz val="12"/>
    </font>
    <font>
      <name val="Times New Roman"/>
      <color theme="1" tint="0"/>
      <sz val="12"/>
    </font>
    <font>
      <name val="Times New Roman"/>
      <b val="true"/>
      <color theme="1" tint="0"/>
      <sz val="10"/>
    </font>
    <font>
      <name val="Times New Roman"/>
      <color rgb="000000" tint="0"/>
      <sz val="12"/>
    </font>
    <font>
      <color theme="1" tint="0"/>
      <sz val="10"/>
      <scheme val="minor"/>
    </font>
    <font>
      <color theme="1" tint="0"/>
      <sz val="12"/>
      <scheme val="minor"/>
    </font>
    <font>
      <name val="Times New Roman"/>
      <color rgb="000000" tint="0"/>
      <sz val="10"/>
    </font>
    <font>
      <name val="Times New Roman"/>
      <color rgb="000000" tint="0"/>
      <sz val="11"/>
    </font>
    <font>
      <name val="Times New Roman"/>
      <b val="true"/>
      <color rgb="000000" tint="0"/>
      <sz val="12"/>
    </font>
    <font>
      <name val="Times New Roman"/>
      <b val="true"/>
      <color rgb="000000" tint="0"/>
      <sz val="11"/>
    </font>
    <font>
      <name val="Times New Roman"/>
      <b val="true"/>
      <color rgb="000000" tint="0"/>
      <sz val="10"/>
    </font>
    <font>
      <name val="Times New Roman"/>
      <b val="true"/>
      <color theme="1" tint="0"/>
      <sz val="11"/>
    </font>
    <font>
      <name val="Arial"/>
      <color theme="1" tint="0"/>
      <sz val="14"/>
    </font>
    <font>
      <name val="Times New Roman"/>
      <sz val="12"/>
    </font>
    <font>
      <name val="Arial"/>
      <color theme="1" tint="0"/>
      <sz val="12"/>
    </font>
    <font>
      <name val="Times New Roman"/>
      <b val="true"/>
      <color theme="1" tint="0"/>
      <sz val="14"/>
    </font>
    <font>
      <name val="Times New Roman"/>
      <b val="true"/>
      <i val="true"/>
      <color theme="1" tint="0"/>
      <sz val="11"/>
    </font>
    <font>
      <name val="Times New Roman"/>
      <b val="true"/>
      <i val="true"/>
      <color theme="1" tint="0"/>
      <sz val="12"/>
    </font>
    <font>
      <name val="Times New Roman"/>
      <color rgb="333333" tint="0"/>
      <sz val="11"/>
    </font>
    <font>
      <name val="Times New Roman"/>
      <b val="true"/>
      <i val="true"/>
      <color rgb="000000" tint="0"/>
      <sz val="11"/>
    </font>
    <font>
      <name val="Times New Roman"/>
      <b val="true"/>
      <i val="true"/>
      <sz val="11"/>
    </font>
    <font>
      <name val="Times New Roman"/>
      <b val="true"/>
      <sz val="11"/>
    </font>
    <font>
      <name val="Times New Roman"/>
      <sz val="11"/>
    </font>
    <font>
      <name val="Times New Roman"/>
      <b val="true"/>
      <sz val="12"/>
    </font>
    <font>
      <name val="Times New Roman"/>
      <b val="true"/>
      <color rgb="333333" tint="0"/>
      <sz val="12"/>
    </font>
    <font>
      <name val="Times New Roman"/>
      <b val="true"/>
      <i val="true"/>
      <color rgb="000000" tint="0"/>
      <sz val="12"/>
    </font>
    <font>
      <name val="Times New Roman"/>
      <b val="true"/>
      <i val="true"/>
      <sz val="12"/>
    </font>
    <font>
      <name val="Times New Roman"/>
      <b val="true"/>
      <color theme="1" tint="0"/>
      <sz val="16"/>
    </font>
    <font>
      <b val="true"/>
      <color theme="1" tint="0"/>
      <sz val="11"/>
      <scheme val="minor"/>
    </font>
    <font>
      <name val="Times New Roman"/>
      <i val="true"/>
      <color theme="1" tint="0"/>
      <sz val="12"/>
    </font>
    <font>
      <name val="Times New Roman"/>
      <color rgb="333333" tint="0"/>
      <sz val="12"/>
    </font>
    <font>
      <name val="Times New Roman"/>
      <i val="true"/>
      <color theme="1" tint="0"/>
      <sz val="11"/>
    </font>
    <font>
      <name val="Times New Roman"/>
      <i val="true"/>
      <color rgb="000000" tint="0"/>
      <sz val="12"/>
    </font>
    <font>
      <name val="Arial"/>
      <color theme="1" tint="0"/>
      <sz val="16"/>
    </font>
    <font>
      <name val="Times New Roman"/>
      <color rgb="000000" tint="0"/>
      <sz val="8"/>
    </font>
    <font>
      <name val="Times New Roman"/>
      <b val="true"/>
      <color rgb="000000" tint="0"/>
      <sz val="8"/>
    </font>
    <font>
      <name val="Times New Roman"/>
      <b val="true"/>
      <i val="true"/>
      <color rgb="000000" tint="0"/>
      <sz val="8"/>
    </font>
    <font>
      <name val="Times New Roman"/>
      <b val="false"/>
      <color rgb="000000" tint="0"/>
      <sz val="12"/>
    </font>
    <font>
      <name val="Times New Roman"/>
      <b val="false"/>
      <i val="false"/>
      <color rgb="000000" tint="0"/>
      <sz val="12"/>
    </font>
    <font>
      <name val="Times New Roman"/>
      <b val="false"/>
      <i val="true"/>
      <color rgb="000000" tint="0"/>
      <sz val="12"/>
    </font>
    <font>
      <name val="Times New Roman"/>
      <b val="false"/>
      <sz val="12"/>
    </font>
  </fonts>
  <fills count="5">
    <fill>
      <patternFill patternType="none"/>
    </fill>
    <fill>
      <patternFill patternType="gray125"/>
    </fill>
    <fill>
      <patternFill patternType="solid">
        <fgColor rgb="FFFFFF" tint="0"/>
      </patternFill>
    </fill>
    <fill>
      <patternFill patternType="solid">
        <fgColor theme="0" tint="0"/>
      </patternFill>
    </fill>
    <fill>
      <patternFill patternType="solid">
        <fgColor rgb="FFFF00" tint="0"/>
      </patternFill>
    </fill>
  </fills>
  <borders count="53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right style="medium">
        <color rgb="000000" tint="0"/>
      </right>
      <top style="medium">
        <color rgb="000000" tint="0"/>
      </top>
    </border>
    <border>
      <left style="medium">
        <color rgb="000000" tint="0"/>
      </left>
    </border>
    <border>
      <right style="medium">
        <color rgb="000000" tint="0"/>
      </right>
    </border>
    <border>
      <left style="medium">
        <color rgb="000000" tint="0"/>
      </left>
      <right style="medium">
        <color rgb="000000" tint="0"/>
      </right>
    </border>
    <border>
      <left style="medium">
        <color rgb="000000" tint="0"/>
      </left>
      <bottom style="medium">
        <color rgb="000000" tint="0"/>
      </bottom>
    </border>
    <border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none"/>
      <right style="medium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none"/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none"/>
      <right style="medium">
        <color rgb="000000" tint="0"/>
      </right>
      <top style="none"/>
      <bottom style="none"/>
    </border>
    <border>
      <left style="none"/>
      <right style="medium">
        <color rgb="000000" tint="0"/>
      </right>
      <top style="medium">
        <color rgb="000000" tint="0"/>
      </top>
      <bottom style="none"/>
    </border>
    <border>
      <top style="medium">
        <color rgb="000000" tint="0"/>
      </top>
      <bottom style="medium">
        <color rgb="000000" tint="0"/>
      </bottom>
    </border>
    <border>
      <top style="medium">
        <color rgb="000000" tint="0"/>
      </top>
      <bottom style="none"/>
    </border>
    <border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bottom style="none"/>
    </border>
    <border>
      <left style="medium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none"/>
    </border>
    <border>
      <top style="medium">
        <color rgb="000000" tint="0"/>
      </top>
    </border>
    <border>
      <right style="medium">
        <color rgb="000000" tint="0"/>
      </right>
      <top style="none"/>
      <bottom style="none"/>
    </border>
    <border>
      <bottom style="medium">
        <color rgb="000000" tint="0"/>
      </bottom>
    </border>
    <border>
      <top style="none"/>
      <bottom style="medium">
        <color rgb="000000" tint="0"/>
      </bottom>
    </border>
    <border>
      <right style="medium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none"/>
      <right style="none"/>
      <top style="medium">
        <color rgb="000000" tint="0"/>
      </top>
      <bottom style="medium">
        <color rgb="000000" tint="0"/>
      </bottom>
    </border>
    <border>
      <left style="none"/>
      <right style="none"/>
      <top style="medium">
        <color rgb="000000" tint="0"/>
      </top>
      <bottom style="none"/>
    </border>
    <border>
      <left style="medium">
        <color rgb="000000" tint="0"/>
      </left>
      <right style="none"/>
    </border>
    <border>
      <left style="medium">
        <color rgb="000000" tint="0"/>
      </left>
      <right style="none"/>
      <bottom style="none"/>
    </border>
    <border>
      <left style="thin">
        <color rgb="000000" tint="0"/>
      </left>
      <right style="none"/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704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right"/>
    </xf>
    <xf applyFont="true" applyNumberFormat="true" borderId="0" fillId="0" fontId="3" numFmtId="1000" quotePrefix="false"/>
    <xf applyAlignment="true" applyFont="true" applyNumberFormat="true" borderId="0" fillId="0" fontId="3" numFmtId="1000" quotePrefix="false">
      <alignment horizontal="right"/>
    </xf>
    <xf applyAlignment="true" applyFont="true" applyNumberFormat="true" borderId="0" fillId="0" fontId="4" numFmtId="1000" quotePrefix="false">
      <alignment horizontal="center"/>
    </xf>
    <xf applyAlignment="true" applyFont="true" applyNumberFormat="true" borderId="0" fillId="0" fontId="5" numFmtId="1000" quotePrefix="false">
      <alignment horizontal="center"/>
    </xf>
    <xf applyAlignment="true" applyBorder="true" applyFont="true" applyNumberFormat="true" borderId="1" fillId="0" fontId="4" numFmtId="1000" quotePrefix="false">
      <alignment horizontal="center" vertical="center" wrapText="true"/>
    </xf>
    <xf applyAlignment="true" applyBorder="true" applyFont="true" applyNumberFormat="true" borderId="2" fillId="0" fontId="4" numFmtId="1000" quotePrefix="false">
      <alignment horizontal="center" vertical="center" wrapText="true"/>
    </xf>
    <xf applyAlignment="true" applyBorder="true" applyFont="true" applyNumberFormat="true" borderId="3" fillId="0" fontId="4" numFmtId="1000" quotePrefix="false">
      <alignment horizontal="center" vertical="center" wrapText="true"/>
    </xf>
    <xf applyAlignment="true" applyBorder="true" applyFont="true" applyNumberFormat="true" borderId="4" fillId="0" fontId="4" numFmtId="1000" quotePrefix="false">
      <alignment horizontal="center" vertical="center" wrapText="true"/>
    </xf>
    <xf applyAlignment="true" applyBorder="true" applyFont="true" applyNumberFormat="true" borderId="5" fillId="0" fontId="4" numFmtId="1000" quotePrefix="false">
      <alignment horizontal="center" vertical="center" wrapText="true"/>
    </xf>
    <xf applyAlignment="true" applyBorder="true" applyFont="true" applyNumberFormat="true" borderId="6" fillId="0" fontId="4" numFmtId="1000" quotePrefix="false">
      <alignment horizontal="center" vertical="center" wrapText="true"/>
    </xf>
    <xf applyAlignment="true" applyBorder="true" applyFont="true" applyNumberFormat="true" borderId="7" fillId="0" fontId="4" numFmtId="1000" quotePrefix="false">
      <alignment horizontal="center" vertical="center" wrapText="true"/>
    </xf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ont="true" applyNumberFormat="true" borderId="1" fillId="0" fontId="5" numFmtId="1000" quotePrefix="false">
      <alignment horizontal="center" vertical="center" wrapText="true"/>
    </xf>
    <xf applyAlignment="true" applyBorder="true" applyFont="true" applyNumberFormat="true" borderId="5" fillId="0" fontId="2" numFmtId="1000" quotePrefix="false">
      <alignment horizontal="center" vertical="center" wrapText="true"/>
    </xf>
    <xf applyAlignment="true" applyBorder="true" applyFont="true" applyNumberFormat="true" borderId="5" fillId="0" fontId="5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 vertical="center" wrapText="true"/>
    </xf>
    <xf applyAlignment="true" applyBorder="true" applyFont="true" applyNumberFormat="true" borderId="8" fillId="0" fontId="5" numFmtId="1000" quotePrefix="false">
      <alignment horizontal="center" vertical="center" wrapText="true"/>
    </xf>
    <xf applyAlignment="true" applyBorder="true" applyFont="true" applyNumberFormat="true" borderId="8" fillId="0" fontId="4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left" vertical="justify" wrapText="true"/>
    </xf>
    <xf applyAlignment="true" applyBorder="true" applyFont="true" applyNumberFormat="true" borderId="1" fillId="0" fontId="4" numFmtId="1000" quotePrefix="false">
      <alignment horizontal="left" vertical="justify" wrapText="true"/>
    </xf>
    <xf applyAlignment="true" applyBorder="true" applyFont="true" applyNumberFormat="true" borderId="1" fillId="0" fontId="4" numFmtId="1000" quotePrefix="false">
      <alignment vertical="top" wrapText="true"/>
    </xf>
    <xf applyAlignment="true" applyBorder="true" applyFont="true" applyNumberFormat="true" borderId="8" fillId="0" fontId="6" numFmtId="1000" quotePrefix="false">
      <alignment horizontal="left" vertical="justify" wrapText="true"/>
    </xf>
    <xf applyAlignment="true" applyBorder="true" applyFont="true" applyNumberFormat="true" borderId="8" fillId="0" fontId="4" numFmtId="1000" quotePrefix="false">
      <alignment horizontal="left" vertical="justify" wrapText="true"/>
    </xf>
    <xf applyAlignment="true" applyBorder="true" applyFont="true" applyNumberFormat="true" borderId="8" fillId="0" fontId="4" numFmtId="1000" quotePrefix="false">
      <alignment vertical="top" wrapText="true"/>
    </xf>
    <xf applyAlignment="true" applyBorder="true" applyFont="true" applyNumberFormat="true" borderId="9" fillId="0" fontId="2" numFmtId="1000" quotePrefix="false">
      <alignment horizontal="left" vertical="justify" wrapText="true"/>
    </xf>
    <xf applyAlignment="true" applyBorder="true" applyFont="true" applyNumberFormat="true" borderId="10" fillId="0" fontId="5" numFmtId="1000" quotePrefix="false">
      <alignment horizontal="left" vertical="justify" wrapText="true"/>
    </xf>
    <xf applyAlignment="true" applyBorder="true" applyFont="true" applyNumberFormat="true" borderId="10" fillId="0" fontId="5" numFmtId="1000" quotePrefix="false">
      <alignment vertical="top" wrapText="true"/>
    </xf>
    <xf applyAlignment="true" applyBorder="true" applyFont="true" applyNumberFormat="true" borderId="11" fillId="0" fontId="2" numFmtId="1000" quotePrefix="false">
      <alignment vertical="justify" wrapText="true"/>
    </xf>
    <xf applyAlignment="true" applyBorder="true" applyFont="true" applyNumberFormat="true" borderId="11" fillId="0" fontId="7" numFmtId="1000" quotePrefix="false">
      <alignment vertical="justify" wrapText="true"/>
    </xf>
    <xf applyAlignment="true" applyBorder="true" applyFont="true" applyNumberFormat="true" borderId="11" fillId="0" fontId="5" numFmtId="1000" quotePrefix="false">
      <alignment vertical="top" wrapText="true"/>
    </xf>
    <xf applyAlignment="true" applyBorder="true" applyFont="true" applyNumberFormat="true" borderId="1" fillId="0" fontId="8" numFmtId="1000" quotePrefix="false">
      <alignment horizontal="left" vertical="justify" wrapText="true"/>
    </xf>
    <xf applyAlignment="true" applyBorder="true" applyFont="true" applyNumberFormat="true" borderId="12" fillId="0" fontId="7" numFmtId="1000" quotePrefix="false">
      <alignment horizontal="left" vertical="justify" wrapText="true"/>
    </xf>
    <xf applyAlignment="true" applyBorder="true" applyFont="true" applyNumberFormat="true" borderId="12" fillId="0" fontId="5" numFmtId="1000" quotePrefix="false">
      <alignment horizontal="justify" vertical="top" wrapText="true"/>
    </xf>
    <xf applyAlignment="true" applyBorder="true" applyFont="true" applyNumberFormat="true" borderId="1" fillId="0" fontId="2" numFmtId="1000" quotePrefix="false">
      <alignment horizontal="left" vertical="justify" wrapText="true"/>
    </xf>
    <xf applyAlignment="true" applyBorder="true" applyFont="true" applyNumberFormat="true" borderId="12" fillId="0" fontId="5" numFmtId="1000" quotePrefix="false">
      <alignment horizontal="left" vertical="justify" wrapText="true"/>
    </xf>
    <xf applyFont="true" applyNumberFormat="true" borderId="0" fillId="0" fontId="5" numFmtId="1000" quotePrefix="false"/>
    <xf applyAlignment="true" applyFont="true" applyNumberFormat="true" borderId="0" fillId="0" fontId="7" numFmtId="1000" quotePrefix="false">
      <alignment horizontal="center"/>
    </xf>
    <xf applyFont="true" applyNumberFormat="true" borderId="0" fillId="0" fontId="9" numFmtId="1000" quotePrefix="false"/>
    <xf applyAlignment="true" applyBorder="true" applyFont="true" applyNumberFormat="true" borderId="13" fillId="0" fontId="10" numFmtId="1000" quotePrefix="false">
      <alignment horizontal="center"/>
    </xf>
    <xf applyAlignment="true" applyBorder="true" applyFont="true" applyNumberFormat="true" borderId="14" fillId="0" fontId="10" numFmtId="1000" quotePrefix="false">
      <alignment horizontal="center"/>
    </xf>
    <xf applyAlignment="true" applyBorder="true" applyFont="true" applyNumberFormat="true" borderId="13" fillId="0" fontId="11" numFmtId="1000" quotePrefix="false">
      <alignment horizontal="center" vertical="center" wrapText="true"/>
    </xf>
    <xf applyAlignment="true" applyBorder="true" applyFont="true" applyNumberFormat="true" borderId="13" fillId="0" fontId="10" numFmtId="1000" quotePrefix="false">
      <alignment horizontal="center" vertical="center" wrapText="true"/>
    </xf>
    <xf applyAlignment="true" applyBorder="true" applyFont="true" applyNumberFormat="true" borderId="15" fillId="0" fontId="11" numFmtId="1000" quotePrefix="false">
      <alignment horizontal="center" vertical="center" wrapText="true"/>
    </xf>
    <xf applyAlignment="true" applyBorder="true" applyFont="true" applyNumberFormat="true" borderId="16" fillId="0" fontId="10" numFmtId="1000" quotePrefix="false">
      <alignment horizontal="center" vertical="center" wrapText="true"/>
    </xf>
    <xf applyAlignment="true" applyBorder="true" applyFont="true" applyNumberFormat="true" borderId="16" fillId="0" fontId="11" numFmtId="1000" quotePrefix="false">
      <alignment horizontal="center" vertical="center" wrapText="true"/>
    </xf>
    <xf applyAlignment="true" applyBorder="true" applyFont="true" applyNumberFormat="true" borderId="9" fillId="0" fontId="7" numFmtId="1000" quotePrefix="false">
      <alignment horizontal="center" vertical="top" wrapText="true"/>
    </xf>
    <xf applyAlignment="true" applyBorder="true" applyFont="true" applyNumberFormat="true" borderId="10" fillId="0" fontId="7" numFmtId="1000" quotePrefix="false">
      <alignment horizontal="center" vertical="top" wrapText="true"/>
    </xf>
    <xf applyAlignment="true" applyBorder="true" applyFont="true" applyNumberFormat="true" borderId="10" fillId="0" fontId="7" numFmtId="1000" quotePrefix="false">
      <alignment horizontal="left" vertical="top" wrapText="true"/>
    </xf>
    <xf applyAlignment="true" applyBorder="true" applyFont="true" applyNumberFormat="true" borderId="9" fillId="0" fontId="10" numFmtId="1000" quotePrefix="false">
      <alignment horizontal="center" vertical="top" wrapText="true"/>
    </xf>
    <xf applyAlignment="true" applyBorder="true" applyFont="true" applyNumberFormat="true" borderId="10" fillId="0" fontId="7" numFmtId="1000" quotePrefix="false">
      <alignment vertical="top" wrapText="true"/>
    </xf>
    <xf applyAlignment="true" applyBorder="true" applyFill="true" applyFont="true" applyNumberFormat="true" borderId="10" fillId="2" fontId="7" numFmtId="1001" quotePrefix="false">
      <alignment horizontal="left" vertical="top" wrapText="true"/>
    </xf>
    <xf applyAlignment="true" applyFont="true" applyNumberFormat="true" borderId="0" fillId="0" fontId="5" numFmtId="1000" quotePrefix="false">
      <alignment horizontal="justify" vertical="top" wrapText="true"/>
    </xf>
    <xf applyAlignment="true" applyBorder="true" applyFont="true" applyNumberFormat="true" borderId="13" fillId="0" fontId="3" numFmtId="1000" quotePrefix="false">
      <alignment horizontal="center" vertical="top" wrapText="true"/>
    </xf>
    <xf applyAlignment="true" applyBorder="true" applyFont="true" applyNumberFormat="true" borderId="13" fillId="0" fontId="3" numFmtId="1000" quotePrefix="false">
      <alignment vertical="top" wrapText="true"/>
    </xf>
    <xf applyAlignment="true" applyBorder="true" applyFont="true" applyNumberFormat="true" borderId="13" fillId="0" fontId="5" numFmtId="1000" quotePrefix="false">
      <alignment vertical="top" wrapText="true"/>
    </xf>
    <xf applyAlignment="true" applyBorder="true" applyFont="true" applyNumberFormat="true" borderId="1" fillId="0" fontId="7" numFmtId="1000" quotePrefix="false">
      <alignment vertical="top" wrapText="true"/>
    </xf>
    <xf applyAlignment="true" applyBorder="true" applyFont="true" applyNumberFormat="true" borderId="12" fillId="0" fontId="7" numFmtId="1000" quotePrefix="false">
      <alignment wrapText="true"/>
    </xf>
    <xf applyAlignment="true" applyBorder="true" applyFont="true" applyNumberFormat="true" borderId="11" fillId="0" fontId="2" numFmtId="1000" quotePrefix="false">
      <alignment horizontal="left" vertical="top" wrapText="true"/>
    </xf>
    <xf applyAlignment="true" applyFont="true" applyNumberFormat="true" borderId="0" fillId="0" fontId="12" numFmtId="1000" quotePrefix="false">
      <alignment horizontal="center"/>
    </xf>
    <xf applyAlignment="true" applyBorder="true" applyFont="true" applyNumberFormat="true" borderId="1" fillId="0" fontId="11" numFmtId="1000" quotePrefix="false">
      <alignment vertical="top" wrapText="true"/>
    </xf>
    <xf applyAlignment="true" applyBorder="true" applyFont="true" applyNumberFormat="true" borderId="9" fillId="0" fontId="13" numFmtId="1000" quotePrefix="false">
      <alignment horizontal="center" vertical="top" wrapText="true"/>
    </xf>
    <xf applyAlignment="true" applyBorder="true" applyFont="true" applyNumberFormat="true" borderId="10" fillId="0" fontId="13" numFmtId="1000" quotePrefix="false">
      <alignment vertical="top" wrapText="true"/>
    </xf>
    <xf applyAlignment="true" applyBorder="true" applyFill="true" applyFont="true" applyNumberFormat="true" borderId="10" fillId="2" fontId="13" numFmtId="1001" quotePrefix="false">
      <alignment horizontal="right" vertical="top" wrapText="true"/>
    </xf>
    <xf applyAlignment="true" applyBorder="true" applyFont="true" applyNumberFormat="true" borderId="9" fillId="0" fontId="11" numFmtId="1000" quotePrefix="false">
      <alignment horizontal="center" vertical="top" wrapText="true"/>
    </xf>
    <xf applyAlignment="true" applyBorder="true" applyFont="true" applyNumberFormat="true" borderId="10" fillId="0" fontId="11" numFmtId="1000" quotePrefix="false">
      <alignment vertical="top" wrapText="true"/>
    </xf>
    <xf applyAlignment="true" applyBorder="true" applyFill="true" applyFont="true" applyNumberFormat="true" borderId="10" fillId="2" fontId="11" numFmtId="1001" quotePrefix="false">
      <alignment horizontal="right" vertical="top" wrapText="true"/>
    </xf>
    <xf applyAlignment="true" applyBorder="true" applyFont="true" applyNumberFormat="true" borderId="9" fillId="0" fontId="14" numFmtId="1000" quotePrefix="false">
      <alignment horizontal="center" vertical="top" wrapText="true"/>
    </xf>
    <xf applyAlignment="true" applyBorder="true" applyFont="true" applyNumberFormat="true" borderId="1" fillId="0" fontId="10" numFmtId="1000" quotePrefix="false">
      <alignment horizontal="center" vertical="top" wrapText="true"/>
    </xf>
    <xf applyAlignment="true" applyBorder="true" applyFill="true" applyFont="true" applyNumberFormat="true" borderId="1" fillId="2" fontId="11" numFmtId="1001" quotePrefix="false">
      <alignment horizontal="right" vertical="top" wrapText="true"/>
    </xf>
    <xf applyBorder="true" applyFont="true" applyNumberFormat="true" borderId="1" fillId="0" fontId="1" numFmtId="1000" quotePrefix="false"/>
    <xf applyAlignment="true" applyBorder="true" applyFont="true" applyNumberFormat="true" borderId="9" fillId="0" fontId="4" numFmtId="1000" quotePrefix="false">
      <alignment horizontal="center" vertical="top" wrapText="true"/>
    </xf>
    <xf applyAlignment="true" applyBorder="true" applyFont="true" applyNumberFormat="true" borderId="10" fillId="0" fontId="15" numFmtId="1000" quotePrefix="false">
      <alignment vertical="top" wrapText="true"/>
    </xf>
    <xf applyAlignment="true" applyBorder="true" applyFill="true" applyFont="true" applyNumberFormat="true" borderId="10" fillId="3" fontId="11" numFmtId="1001" quotePrefix="false">
      <alignment horizontal="right" vertical="top" wrapText="true"/>
    </xf>
    <xf applyAlignment="true" applyBorder="true" applyFont="true" applyNumberFormat="true" borderId="1" fillId="0" fontId="11" numFmtId="1000" quotePrefix="false">
      <alignment horizontal="center" vertical="top" wrapText="true"/>
    </xf>
    <xf applyAlignment="true" applyBorder="true" applyFont="true" applyNumberFormat="true" borderId="17" fillId="0" fontId="11" numFmtId="1000" quotePrefix="false">
      <alignment horizontal="center" vertical="top" wrapText="true"/>
    </xf>
    <xf applyAlignment="true" applyBorder="true" applyFont="true" applyNumberFormat="true" borderId="8" fillId="0" fontId="11" numFmtId="1000" quotePrefix="false">
      <alignment horizontal="center" vertical="top" wrapText="true"/>
    </xf>
    <xf applyAlignment="true" applyBorder="true" applyFont="true" applyNumberFormat="true" borderId="18" fillId="0" fontId="11" numFmtId="1000" quotePrefix="false">
      <alignment horizontal="center" vertical="top" wrapText="true"/>
    </xf>
    <xf applyAlignment="true" applyBorder="true" applyFont="true" applyNumberFormat="true" borderId="19" fillId="0" fontId="11" numFmtId="1000" quotePrefix="false">
      <alignment horizontal="center" vertical="top" wrapText="true"/>
    </xf>
    <xf applyAlignment="true" applyBorder="true" applyFill="true" applyFont="true" applyNumberFormat="true" borderId="12" fillId="2" fontId="13" numFmtId="1001" quotePrefix="false">
      <alignment horizontal="right" vertical="top" wrapText="true"/>
    </xf>
    <xf applyAlignment="true" applyBorder="true" applyFont="true" applyNumberFormat="true" borderId="10" fillId="0" fontId="3" numFmtId="1000" quotePrefix="false">
      <alignment vertical="top" wrapText="true"/>
    </xf>
    <xf applyAlignment="true" applyBorder="true" applyFont="true" applyNumberFormat="true" borderId="9" fillId="0" fontId="13" numFmtId="1000" quotePrefix="false">
      <alignment vertical="top" wrapText="true"/>
    </xf>
    <xf applyAlignment="true" applyFont="true" applyNumberFormat="true" borderId="0" fillId="0" fontId="16" numFmtId="1000" quotePrefix="false">
      <alignment horizontal="center"/>
    </xf>
    <xf applyAlignment="true" applyBorder="true" applyFont="true" applyNumberFormat="true" borderId="12" fillId="0" fontId="5" numFmtId="1000" quotePrefix="false">
      <alignment horizontal="center" vertical="center" wrapText="true"/>
    </xf>
    <xf applyAlignment="true" applyBorder="true" applyFont="true" applyNumberFormat="true" borderId="9" fillId="0" fontId="7" numFmtId="1000" quotePrefix="false">
      <alignment vertical="top" wrapText="true"/>
    </xf>
    <xf applyAlignment="true" applyBorder="true" applyFont="true" applyNumberFormat="true" borderId="1" fillId="0" fontId="17" numFmtId="1000" quotePrefix="false">
      <alignment vertical="top" wrapText="true"/>
    </xf>
    <xf applyFont="true" applyNumberFormat="true" borderId="0" fillId="0" fontId="1" numFmtId="1001" quotePrefix="false"/>
    <xf applyAlignment="true" applyBorder="true" applyFont="true" applyNumberFormat="true" borderId="10" fillId="0" fontId="11" numFmtId="1001" quotePrefix="false">
      <alignment horizontal="right" vertical="top" wrapText="true"/>
    </xf>
    <xf applyAlignment="true" applyBorder="true" applyFont="true" applyNumberFormat="true" borderId="1" fillId="0" fontId="5" numFmtId="1000" quotePrefix="false">
      <alignment vertical="top" wrapText="true"/>
    </xf>
    <xf applyAlignment="true" applyBorder="true" applyFont="true" applyNumberFormat="true" borderId="9" fillId="0" fontId="5" numFmtId="1000" quotePrefix="false">
      <alignment vertical="top" wrapText="true"/>
    </xf>
    <xf applyAlignment="true" applyBorder="true" applyFont="true" applyNumberFormat="true" borderId="9" fillId="0" fontId="4" numFmtId="1000" quotePrefix="false">
      <alignment vertical="top" wrapText="true"/>
    </xf>
    <xf applyAlignment="true" applyBorder="true" applyFont="true" applyNumberFormat="true" borderId="10" fillId="0" fontId="13" numFmtId="1001" quotePrefix="false">
      <alignment horizontal="right" vertical="top" wrapText="true"/>
    </xf>
    <xf applyFont="true" applyNumberFormat="true" borderId="0" fillId="0" fontId="18" numFmtId="1000" quotePrefix="false"/>
    <xf applyAlignment="true" applyFont="true" applyNumberFormat="true" borderId="0" fillId="0" fontId="19" numFmtId="1000" quotePrefix="false">
      <alignment horizontal="center"/>
    </xf>
    <xf applyAlignment="true" applyBorder="true" applyFont="true" applyNumberFormat="true" borderId="17" fillId="0" fontId="4" numFmtId="1000" quotePrefix="false">
      <alignment horizontal="center" vertical="center" wrapText="true"/>
    </xf>
    <xf applyAlignment="true" applyBorder="true" applyFont="true" applyNumberFormat="true" borderId="10" fillId="0" fontId="4" numFmtId="1000" quotePrefix="false">
      <alignment horizontal="center" vertical="center" wrapText="true"/>
    </xf>
    <xf applyAlignment="true" applyFont="true" applyNumberFormat="true" borderId="0" fillId="0" fontId="6" numFmtId="1000" quotePrefix="false">
      <alignment horizontal="center"/>
    </xf>
    <xf applyAlignment="true" applyBorder="true" applyFont="true" applyNumberFormat="true" borderId="1" fillId="0" fontId="3" numFmtId="1000" quotePrefix="false">
      <alignment horizontal="center" vertical="top" wrapText="true"/>
    </xf>
    <xf applyAlignment="true" applyBorder="true" applyFont="true" applyNumberFormat="true" borderId="12" fillId="0" fontId="3" numFmtId="1000" quotePrefix="false">
      <alignment horizontal="center" vertical="top" wrapText="true"/>
    </xf>
    <xf applyAlignment="true" applyBorder="true" applyFont="true" applyNumberFormat="true" borderId="12" fillId="0" fontId="3" numFmtId="1000" quotePrefix="false">
      <alignment horizontal="center" vertical="center" wrapText="true"/>
    </xf>
    <xf applyAlignment="true" applyBorder="true" applyFont="true" applyNumberFormat="true" borderId="9" fillId="0" fontId="15" numFmtId="1000" quotePrefix="false">
      <alignment vertical="center" wrapText="true"/>
    </xf>
    <xf applyAlignment="true" applyBorder="true" applyFont="true" applyNumberFormat="true" borderId="10" fillId="0" fontId="15" numFmtId="1000" quotePrefix="false">
      <alignment horizontal="center" vertical="center" wrapText="true"/>
    </xf>
    <xf applyAlignment="true" applyBorder="true" applyFont="true" applyNumberFormat="true" borderId="10" fillId="0" fontId="3" numFmtId="1000" quotePrefix="false">
      <alignment horizontal="center" vertical="center" wrapText="true"/>
    </xf>
    <xf applyAlignment="true" applyBorder="true" applyFont="true" applyNumberFormat="true" borderId="1" fillId="0" fontId="3" numFmtId="1000" quotePrefix="false">
      <alignment vertical="center" wrapText="true"/>
    </xf>
    <xf applyAlignment="true" applyBorder="true" applyFont="true" applyNumberFormat="true" borderId="1" fillId="0" fontId="3" numFmtId="1000" quotePrefix="false">
      <alignment vertical="top" wrapText="true"/>
    </xf>
    <xf applyAlignment="true" applyBorder="true" applyFont="true" applyNumberFormat="true" borderId="1" fillId="0" fontId="3" numFmtId="1000" quotePrefix="false">
      <alignment horizontal="center" vertical="center" wrapText="true"/>
    </xf>
    <xf applyAlignment="true" applyBorder="true" applyFont="true" applyNumberFormat="true" borderId="5" fillId="0" fontId="3" numFmtId="1000" quotePrefix="false">
      <alignment vertical="center" wrapText="true"/>
    </xf>
    <xf applyAlignment="true" applyBorder="true" applyFont="true" applyNumberFormat="true" borderId="5" fillId="0" fontId="3" numFmtId="1000" quotePrefix="false">
      <alignment vertical="top" wrapText="true"/>
    </xf>
    <xf applyAlignment="true" applyBorder="true" applyFont="true" applyNumberFormat="true" borderId="5" fillId="0" fontId="3" numFmtId="1000" quotePrefix="false">
      <alignment horizontal="center" vertical="center" wrapText="true"/>
    </xf>
    <xf applyAlignment="true" applyBorder="true" applyFont="true" applyNumberFormat="true" borderId="8" fillId="0" fontId="3" numFmtId="1000" quotePrefix="false">
      <alignment vertical="center" wrapText="true"/>
    </xf>
    <xf applyAlignment="true" applyBorder="true" applyFont="true" applyNumberFormat="true" borderId="8" fillId="0" fontId="3" numFmtId="1000" quotePrefix="false">
      <alignment vertical="top" wrapText="true"/>
    </xf>
    <xf applyAlignment="true" applyBorder="true" applyFont="true" applyNumberFormat="true" borderId="8" fillId="0" fontId="3" numFmtId="1000" quotePrefix="false">
      <alignment horizontal="center" vertical="center" wrapText="true"/>
    </xf>
    <xf applyAlignment="true" applyBorder="true" applyFont="true" applyNumberFormat="true" borderId="1" fillId="0" fontId="15" numFmtId="1000" quotePrefix="false">
      <alignment vertical="center" wrapText="true"/>
    </xf>
    <xf applyAlignment="true" applyBorder="true" applyFont="true" applyNumberFormat="true" borderId="12" fillId="0" fontId="15" numFmtId="1000" quotePrefix="false">
      <alignment vertical="top" wrapText="true"/>
    </xf>
    <xf applyAlignment="true" applyBorder="true" applyFont="true" applyNumberFormat="true" borderId="1" fillId="0" fontId="15" numFmtId="1000" quotePrefix="false">
      <alignment horizontal="center" vertical="center" wrapText="true"/>
    </xf>
    <xf applyAlignment="true" applyBorder="true" applyFont="true" applyNumberFormat="true" borderId="9" fillId="0" fontId="3" numFmtId="1000" quotePrefix="false">
      <alignment vertical="center" wrapText="true"/>
    </xf>
    <xf applyAlignment="true" applyBorder="true" applyFont="true" applyNumberFormat="true" borderId="8" fillId="0" fontId="15" numFmtId="1000" quotePrefix="false">
      <alignment vertical="center" wrapText="true"/>
    </xf>
    <xf applyAlignment="true" applyBorder="true" applyFont="true" applyNumberFormat="true" borderId="10" fillId="0" fontId="20" numFmtId="1000" quotePrefix="false">
      <alignment horizontal="center" vertical="center" wrapText="true"/>
    </xf>
    <xf applyAlignment="true" applyBorder="true" applyFont="true" applyNumberFormat="true" borderId="9" fillId="0" fontId="15" numFmtId="1000" quotePrefix="false">
      <alignment horizontal="center" vertical="center" wrapText="true"/>
    </xf>
    <xf applyAlignment="true" applyBorder="true" applyFont="true" applyNumberFormat="true" borderId="10" fillId="0" fontId="15" numFmtId="1000" quotePrefix="false">
      <alignment horizontal="left" vertical="center" wrapText="true"/>
    </xf>
    <xf applyAlignment="true" applyBorder="true" applyFont="true" applyNumberFormat="true" borderId="9" fillId="0" fontId="11" numFmtId="1000" quotePrefix="false">
      <alignment horizontal="center" vertical="center" wrapText="true"/>
    </xf>
    <xf applyAlignment="true" applyBorder="true" applyFont="true" applyNumberFormat="true" borderId="10" fillId="0" fontId="11" numFmtId="1000" quotePrefix="false">
      <alignment vertical="center" wrapText="true"/>
    </xf>
    <xf applyAlignment="true" applyBorder="true" applyFill="true" applyFont="true" applyNumberFormat="true" borderId="1" fillId="2" fontId="15" numFmtId="1000" quotePrefix="false">
      <alignment horizontal="center" vertical="center" wrapText="true"/>
    </xf>
    <xf applyAlignment="true" applyBorder="true" applyFill="true" applyFont="true" applyNumberFormat="true" borderId="20" fillId="2" fontId="15" numFmtId="1000" quotePrefix="false">
      <alignment horizontal="center" vertical="center" wrapText="true"/>
    </xf>
    <xf applyAlignment="true" applyBorder="true" applyFill="true" applyFont="true" applyNumberFormat="true" borderId="17" fillId="2" fontId="15" numFmtId="1000" quotePrefix="false">
      <alignment horizontal="center" vertical="center" wrapText="true"/>
    </xf>
    <xf applyAlignment="true" applyBorder="true" applyFill="true" applyFont="true" applyNumberFormat="true" borderId="8" fillId="2" fontId="15" numFmtId="1000" quotePrefix="false">
      <alignment horizontal="center" vertical="center" wrapText="true"/>
    </xf>
    <xf applyAlignment="true" applyBorder="true" applyFill="true" applyFont="true" applyNumberFormat="true" borderId="10" fillId="2" fontId="15" numFmtId="1000" quotePrefix="false">
      <alignment horizontal="center" vertical="center" wrapText="true"/>
    </xf>
    <xf applyAlignment="true" applyBorder="true" applyFill="true" applyFont="true" applyNumberFormat="true" borderId="11" fillId="2" fontId="1" numFmtId="1000" quotePrefix="false">
      <alignment vertical="top"/>
    </xf>
    <xf applyAlignment="true" applyBorder="true" applyFill="true" applyFont="true" applyNumberFormat="true" borderId="11" fillId="2" fontId="15" numFmtId="1000" quotePrefix="false">
      <alignment horizontal="center" vertical="top" wrapText="true"/>
    </xf>
    <xf applyAlignment="true" applyBorder="true" applyFill="true" applyFont="true" applyNumberFormat="true" borderId="21" fillId="2" fontId="15" numFmtId="1000" quotePrefix="false">
      <alignment horizontal="center" vertical="top" wrapText="true"/>
    </xf>
    <xf applyAlignment="true" applyBorder="true" applyFill="true" applyFont="true" applyNumberFormat="true" borderId="22" fillId="2" fontId="15" numFmtId="1000" quotePrefix="false">
      <alignment horizontal="center" vertical="top" wrapText="true"/>
    </xf>
    <xf applyAlignment="true" applyBorder="true" applyFill="true" applyFont="true" applyNumberFormat="true" borderId="23" fillId="2" fontId="1" numFmtId="1000" quotePrefix="false">
      <alignment vertical="top"/>
    </xf>
    <xf applyAlignment="true" applyBorder="true" applyFill="true" applyFont="true" applyNumberFormat="true" borderId="24" fillId="2" fontId="15" numFmtId="1000" quotePrefix="false">
      <alignment horizontal="center" vertical="top" wrapText="true"/>
    </xf>
    <xf applyAlignment="true" applyBorder="true" applyFill="true" applyFont="true" applyNumberFormat="true" borderId="25" fillId="2" fontId="15" numFmtId="1000" quotePrefix="false">
      <alignment horizontal="center" vertical="top" wrapText="true"/>
    </xf>
    <xf applyAlignment="true" applyBorder="true" applyFill="true" applyFont="true" applyNumberFormat="true" borderId="26" fillId="2" fontId="15" numFmtId="1000" quotePrefix="false">
      <alignment horizontal="center" vertical="top" wrapText="true"/>
    </xf>
    <xf applyAlignment="true" applyBorder="true" applyFill="true" applyFont="true" applyNumberFormat="true" borderId="24" fillId="2" fontId="3" numFmtId="1000" quotePrefix="false">
      <alignment horizontal="center" vertical="top"/>
    </xf>
    <xf applyAlignment="true" applyBorder="true" applyFill="true" applyFont="true" applyNumberFormat="true" borderId="13" fillId="2" fontId="15" numFmtId="1000" quotePrefix="false">
      <alignment vertical="top" wrapText="true"/>
    </xf>
    <xf applyAlignment="true" applyBorder="true" applyFill="true" applyFont="true" applyNumberFormat="true" borderId="13" fillId="2" fontId="3" numFmtId="1002" quotePrefix="false">
      <alignment horizontal="center" vertical="top"/>
    </xf>
    <xf applyAlignment="true" applyBorder="true" applyFill="true" applyFont="true" applyNumberFormat="true" borderId="13" fillId="2" fontId="15" numFmtId="1002" quotePrefix="false">
      <alignment horizontal="center" vertical="top"/>
    </xf>
    <xf applyAlignment="true" applyBorder="true" applyFill="true" applyFont="true" applyNumberFormat="true" borderId="13" fillId="2" fontId="15" numFmtId="1001" quotePrefix="false">
      <alignment horizontal="right" vertical="top"/>
    </xf>
    <xf applyAlignment="true" applyBorder="true" applyFill="true" applyFont="true" applyNumberFormat="true" borderId="5" fillId="2" fontId="3" numFmtId="1000" quotePrefix="false">
      <alignment horizontal="center" vertical="top"/>
    </xf>
    <xf applyAlignment="true" applyBorder="true" applyFill="true" applyFont="true" applyNumberFormat="true" borderId="13" fillId="2" fontId="20" numFmtId="1001" quotePrefix="false">
      <alignment horizontal="right" vertical="top"/>
    </xf>
    <xf applyAlignment="true" applyBorder="true" applyFill="true" applyFont="true" applyNumberFormat="true" borderId="13" fillId="2" fontId="20" numFmtId="1000" quotePrefix="false">
      <alignment vertical="top" wrapText="true"/>
    </xf>
    <xf applyAlignment="true" applyBorder="true" applyFill="true" applyFont="true" applyNumberFormat="true" borderId="13" fillId="2" fontId="20" numFmtId="1002" quotePrefix="false">
      <alignment horizontal="center" vertical="top"/>
    </xf>
    <xf applyAlignment="true" applyBorder="true" applyFill="true" applyFont="true" applyNumberFormat="true" borderId="13" fillId="2" fontId="3" numFmtId="1000" quotePrefix="false">
      <alignment vertical="top" wrapText="true"/>
    </xf>
    <xf applyAlignment="true" applyBorder="true" applyFill="true" applyFont="true" applyNumberFormat="true" borderId="13" fillId="2" fontId="3" numFmtId="1001" quotePrefix="false">
      <alignment horizontal="right" vertical="top"/>
    </xf>
    <xf applyAlignment="true" applyBorder="true" applyFill="true" applyFont="true" applyNumberFormat="true" borderId="13" fillId="3" fontId="3" numFmtId="1000" quotePrefix="false">
      <alignment vertical="top" wrapText="true"/>
    </xf>
    <xf applyAlignment="true" applyBorder="true" applyFill="true" applyFont="true" applyNumberFormat="true" borderId="13" fillId="3" fontId="3" numFmtId="1002" quotePrefix="false">
      <alignment horizontal="center" vertical="top"/>
    </xf>
    <xf applyAlignment="true" applyBorder="true" applyFill="true" applyFont="true" applyNumberFormat="true" borderId="13" fillId="3" fontId="3" numFmtId="1001" quotePrefix="false">
      <alignment horizontal="right" vertical="top"/>
    </xf>
    <xf applyAlignment="true" applyBorder="true" applyFill="true" applyFont="true" applyNumberFormat="true" borderId="13" fillId="2" fontId="11" numFmtId="1000" quotePrefix="false">
      <alignment vertical="top" wrapText="true"/>
    </xf>
    <xf applyAlignment="true" applyBorder="true" applyFill="true" applyFont="true" applyNumberFormat="true" borderId="13" fillId="2" fontId="11" numFmtId="1002" quotePrefix="false">
      <alignment horizontal="center" vertical="top"/>
    </xf>
    <xf applyAlignment="true" applyBorder="true" applyFill="true" applyFont="true" applyNumberFormat="true" borderId="13" fillId="2" fontId="11" numFmtId="1001" quotePrefix="false">
      <alignment horizontal="right" vertical="top"/>
    </xf>
    <xf applyAlignment="true" applyBorder="true" applyFill="true" applyFont="true" applyNumberFormat="true" borderId="13" fillId="2" fontId="1" numFmtId="1002" quotePrefix="false">
      <alignment horizontal="center" vertical="top"/>
    </xf>
    <xf applyAlignment="true" applyBorder="true" applyFill="true" applyFont="true" applyNumberFormat="true" borderId="27" fillId="2" fontId="15" numFmtId="1000" quotePrefix="false">
      <alignment vertical="top" wrapText="true"/>
    </xf>
    <xf applyAlignment="true" applyBorder="true" applyFill="true" applyFont="true" applyNumberFormat="true" borderId="13" fillId="2" fontId="15" numFmtId="1002" quotePrefix="false">
      <alignment horizontal="center" vertical="center"/>
    </xf>
    <xf applyAlignment="true" applyBorder="true" applyFill="true" applyFont="true" applyNumberFormat="true" borderId="13" fillId="2" fontId="21" numFmtId="1000" quotePrefix="false">
      <alignment vertical="top" wrapText="true"/>
    </xf>
    <xf applyAlignment="true" applyBorder="true" applyFill="true" applyFont="true" applyNumberFormat="true" borderId="28" fillId="2" fontId="20" numFmtId="1002" quotePrefix="false">
      <alignment horizontal="center" vertical="top"/>
    </xf>
    <xf applyAlignment="true" applyBorder="true" applyFill="true" applyFont="true" applyNumberFormat="true" borderId="27" fillId="2" fontId="20" numFmtId="1002" quotePrefix="false">
      <alignment horizontal="center" vertical="top"/>
    </xf>
    <xf applyAlignment="true" applyBorder="true" applyFill="true" applyFont="true" applyNumberFormat="true" borderId="27" fillId="2" fontId="20" numFmtId="1002" quotePrefix="false">
      <alignment horizontal="center" vertical="center"/>
    </xf>
    <xf applyAlignment="true" applyBorder="true" applyFill="true" applyFont="true" applyNumberFormat="true" borderId="27" fillId="2" fontId="15" numFmtId="1001" quotePrefix="false">
      <alignment horizontal="right" vertical="top"/>
    </xf>
    <xf applyAlignment="true" applyBorder="true" applyFill="true" applyFont="true" applyNumberFormat="true" borderId="29" fillId="2" fontId="15" numFmtId="1002" quotePrefix="false">
      <alignment horizontal="center" vertical="top"/>
    </xf>
    <xf applyAlignment="true" applyBorder="true" applyFill="true" applyFont="true" applyNumberFormat="true" borderId="13" fillId="2" fontId="5" numFmtId="1002" quotePrefix="false">
      <alignment vertical="top"/>
    </xf>
    <xf applyAlignment="true" applyBorder="true" applyFill="true" applyFont="true" applyNumberFormat="true" borderId="13" fillId="2" fontId="3" numFmtId="1002" quotePrefix="false">
      <alignment horizontal="center" vertical="center"/>
    </xf>
    <xf applyAlignment="true" applyBorder="true" applyFill="true" applyFont="true" applyNumberFormat="true" borderId="13" fillId="2" fontId="5" numFmtId="1000" quotePrefix="false">
      <alignment vertical="top" wrapText="true"/>
    </xf>
    <xf applyAlignment="true" applyBorder="true" applyFill="true" applyFont="true" applyNumberFormat="true" borderId="30" fillId="2" fontId="15" numFmtId="1002" quotePrefix="false">
      <alignment horizontal="center" vertical="center"/>
    </xf>
    <xf applyAlignment="true" applyBorder="true" applyFill="true" applyFont="true" applyNumberFormat="true" borderId="30" fillId="2" fontId="15" numFmtId="1001" quotePrefix="false">
      <alignment horizontal="right" vertical="top"/>
    </xf>
    <xf applyAlignment="true" applyBorder="true" applyFill="true" applyFont="true" applyNumberFormat="true" borderId="30" fillId="2" fontId="20" numFmtId="1002" quotePrefix="false">
      <alignment horizontal="center" vertical="top"/>
    </xf>
    <xf applyAlignment="true" applyBorder="true" applyFill="true" applyFont="true" applyNumberFormat="true" borderId="13" fillId="2" fontId="22" numFmtId="1000" quotePrefix="false">
      <alignment vertical="top" wrapText="true"/>
    </xf>
    <xf applyAlignment="true" applyBorder="true" applyFont="true" applyNumberFormat="true" borderId="13" fillId="0" fontId="23" numFmtId="1000" quotePrefix="false">
      <alignment vertical="top" wrapText="true"/>
    </xf>
    <xf applyAlignment="true" applyBorder="true" applyFont="true" applyNumberFormat="true" borderId="13" fillId="0" fontId="23" numFmtId="1002" quotePrefix="false">
      <alignment horizontal="center" vertical="top"/>
    </xf>
    <xf applyAlignment="true" applyBorder="true" applyFill="true" applyFont="true" applyNumberFormat="true" borderId="13" fillId="2" fontId="24" numFmtId="1001" quotePrefix="false">
      <alignment horizontal="right" vertical="top"/>
    </xf>
    <xf applyAlignment="true" applyBorder="true" applyFont="true" applyNumberFormat="true" borderId="13" fillId="0" fontId="11" numFmtId="1000" quotePrefix="false">
      <alignment vertical="top" wrapText="true"/>
    </xf>
    <xf applyAlignment="true" applyBorder="true" applyFont="true" applyNumberFormat="true" borderId="13" fillId="0" fontId="11" numFmtId="1002" quotePrefix="false">
      <alignment horizontal="center" vertical="top"/>
    </xf>
    <xf applyAlignment="true" applyBorder="true" applyFill="true" applyFont="true" applyNumberFormat="true" borderId="27" fillId="2" fontId="22" numFmtId="1000" quotePrefix="false">
      <alignment vertical="top" wrapText="true"/>
    </xf>
    <xf applyAlignment="true" applyBorder="true" applyFill="true" applyFont="true" applyNumberFormat="true" borderId="27" fillId="2" fontId="3" numFmtId="1002" quotePrefix="false">
      <alignment horizontal="center" vertical="top"/>
    </xf>
    <xf applyAlignment="true" applyBorder="true" applyFill="true" applyFont="true" applyNumberFormat="true" borderId="27" fillId="2" fontId="3" numFmtId="1001" quotePrefix="false">
      <alignment vertical="top"/>
    </xf>
    <xf applyAlignment="true" applyBorder="true" applyFont="true" applyNumberFormat="true" borderId="13" fillId="0" fontId="25" numFmtId="1000" quotePrefix="false">
      <alignment vertical="top" wrapText="true"/>
    </xf>
    <xf applyAlignment="true" applyBorder="true" applyFill="true" applyFont="true" applyNumberFormat="true" borderId="13" fillId="2" fontId="4" numFmtId="1002" quotePrefix="false">
      <alignment vertical="top"/>
    </xf>
    <xf applyAlignment="true" applyBorder="true" applyFill="true" applyFont="true" applyNumberFormat="true" borderId="28" fillId="2" fontId="3" numFmtId="1002" quotePrefix="false">
      <alignment horizontal="center" vertical="top"/>
    </xf>
    <xf applyAlignment="true" applyBorder="true" applyFont="true" applyNumberFormat="true" borderId="13" fillId="0" fontId="26" numFmtId="1000" quotePrefix="false">
      <alignment vertical="center" wrapText="true"/>
    </xf>
    <xf applyAlignment="true" applyBorder="true" applyFill="true" applyFont="true" applyNumberFormat="true" borderId="30" fillId="2" fontId="3" numFmtId="1002" quotePrefix="false">
      <alignment horizontal="center" vertical="top"/>
    </xf>
    <xf applyAlignment="true" applyBorder="true" applyFont="true" applyNumberFormat="true" borderId="30" fillId="0" fontId="26" numFmtId="1000" quotePrefix="false">
      <alignment vertical="top" wrapText="true"/>
    </xf>
    <xf applyAlignment="true" applyBorder="true" applyFont="true" applyNumberFormat="true" borderId="13" fillId="0" fontId="26" numFmtId="1000" quotePrefix="false">
      <alignment vertical="top" wrapText="true"/>
    </xf>
    <xf applyAlignment="true" applyBorder="true" applyFont="true" applyNumberFormat="true" borderId="27" fillId="0" fontId="26" numFmtId="1000" quotePrefix="false">
      <alignment vertical="top" wrapText="true"/>
    </xf>
    <xf applyAlignment="true" applyBorder="true" applyFont="true" applyNumberFormat="true" borderId="27" fillId="0" fontId="3" numFmtId="1002" quotePrefix="false">
      <alignment horizontal="center" vertical="top"/>
    </xf>
    <xf applyAlignment="true" applyBorder="true" applyFont="true" applyNumberFormat="true" borderId="27" fillId="0" fontId="3" numFmtId="1001" quotePrefix="false">
      <alignment vertical="top"/>
    </xf>
    <xf applyAlignment="true" applyBorder="true" applyFont="true" applyNumberFormat="true" borderId="27" fillId="0" fontId="3" numFmtId="1000" quotePrefix="false">
      <alignment vertical="top" wrapText="true"/>
    </xf>
    <xf applyAlignment="true" applyBorder="true" applyFill="true" applyFont="true" applyNumberFormat="true" borderId="27" fillId="2" fontId="26" numFmtId="1000" quotePrefix="false">
      <alignment vertical="top" wrapText="true"/>
    </xf>
    <xf applyAlignment="true" applyBorder="true" applyFill="true" applyFont="true" applyNumberFormat="true" borderId="27" fillId="2" fontId="3" numFmtId="1000" quotePrefix="false">
      <alignment vertical="top" wrapText="true"/>
    </xf>
    <xf applyAlignment="true" applyBorder="true" applyFont="true" applyNumberFormat="true" borderId="13" fillId="0" fontId="3" numFmtId="1002" quotePrefix="false">
      <alignment horizontal="center" vertical="top"/>
    </xf>
    <xf applyAlignment="true" applyBorder="true" applyFont="true" applyNumberFormat="true" borderId="13" fillId="0" fontId="3" numFmtId="1001" quotePrefix="false">
      <alignment horizontal="right" vertical="top"/>
    </xf>
    <xf applyAlignment="true" applyBorder="true" applyFill="true" applyFont="true" applyNumberFormat="true" borderId="13" fillId="2" fontId="4" numFmtId="1000" quotePrefix="false">
      <alignment vertical="top" wrapText="true"/>
    </xf>
    <xf applyAlignment="true" applyBorder="true" applyFont="true" applyNumberFormat="true" borderId="31" fillId="0" fontId="3" numFmtId="1002" quotePrefix="false">
      <alignment horizontal="center" vertical="top"/>
    </xf>
    <xf applyAlignment="true" applyBorder="true" applyFont="true" applyNumberFormat="true" borderId="27" fillId="0" fontId="15" numFmtId="1002" quotePrefix="false">
      <alignment horizontal="center" vertical="top"/>
    </xf>
    <xf applyAlignment="true" applyBorder="true" applyFont="true" applyNumberFormat="true" borderId="27" fillId="0" fontId="15" numFmtId="1001" quotePrefix="false">
      <alignment horizontal="right" vertical="top"/>
    </xf>
    <xf applyAlignment="true" applyBorder="true" applyFill="true" applyFont="true" applyNumberFormat="true" borderId="30" fillId="2" fontId="20" numFmtId="1000" quotePrefix="false">
      <alignment vertical="top" wrapText="true"/>
    </xf>
    <xf applyAlignment="true" applyBorder="true" applyFill="true" applyFont="true" applyNumberFormat="true" borderId="13" fillId="2" fontId="21" numFmtId="1002" quotePrefix="false">
      <alignment horizontal="center" vertical="top"/>
    </xf>
    <xf applyAlignment="true" applyBorder="true" applyFill="true" applyFont="true" applyNumberFormat="true" borderId="28" fillId="2" fontId="21" numFmtId="1001" quotePrefix="false">
      <alignment vertical="top"/>
    </xf>
    <xf applyAlignment="true" applyFont="true" applyNumberFormat="true" borderId="0" fillId="0" fontId="21" numFmtId="1002" quotePrefix="false">
      <alignment horizontal="center" vertical="top"/>
    </xf>
    <xf applyAlignment="true" applyBorder="true" applyFill="true" applyFont="true" applyNumberFormat="true" borderId="32" fillId="3" fontId="22" numFmtId="1000" quotePrefix="false">
      <alignment vertical="top" wrapText="true"/>
    </xf>
    <xf applyAlignment="true" applyBorder="true" applyFill="true" applyFont="true" applyNumberFormat="true" borderId="32" fillId="3" fontId="3" numFmtId="1002" quotePrefix="false">
      <alignment horizontal="center" vertical="top"/>
    </xf>
    <xf applyAlignment="true" applyBorder="true" applyFill="true" applyFont="true" applyNumberFormat="true" borderId="30" fillId="3" fontId="3" numFmtId="1001" quotePrefix="false">
      <alignment horizontal="right" vertical="top"/>
    </xf>
    <xf applyAlignment="true" applyBorder="true" applyFill="true" applyFont="true" applyNumberFormat="true" borderId="27" fillId="3" fontId="22" numFmtId="1000" quotePrefix="false">
      <alignment vertical="top" wrapText="true"/>
    </xf>
    <xf applyAlignment="true" applyBorder="true" applyFill="true" applyFont="true" applyNumberFormat="true" borderId="27" fillId="3" fontId="3" numFmtId="1002" quotePrefix="false">
      <alignment horizontal="center" vertical="top"/>
    </xf>
    <xf applyAlignment="true" applyBorder="true" applyFill="true" applyFont="true" applyNumberFormat="true" borderId="13" fillId="2" fontId="23" numFmtId="1001" quotePrefix="false">
      <alignment horizontal="right" vertical="top"/>
    </xf>
    <xf applyAlignment="true" applyBorder="true" applyFont="true" applyNumberFormat="true" borderId="27" fillId="0" fontId="22" numFmtId="1000" quotePrefix="false">
      <alignment vertical="top" wrapText="true"/>
    </xf>
    <xf applyAlignment="true" applyBorder="true" applyFont="true" applyNumberFormat="true" borderId="27" fillId="0" fontId="11" numFmtId="1002" quotePrefix="false">
      <alignment horizontal="center" vertical="top"/>
    </xf>
    <xf applyAlignment="true" applyBorder="true" applyFill="true" applyFont="true" applyNumberFormat="true" borderId="27" fillId="2" fontId="11" numFmtId="1001" quotePrefix="false">
      <alignment horizontal="right" vertical="top"/>
    </xf>
    <xf applyAlignment="true" applyBorder="true" applyFill="true" applyFont="true" applyNumberFormat="true" borderId="27" fillId="2" fontId="27" numFmtId="1000" quotePrefix="false">
      <alignment vertical="top" wrapText="true"/>
    </xf>
    <xf applyAlignment="true" applyBorder="true" applyFill="true" applyFont="true" applyNumberFormat="true" borderId="27" fillId="2" fontId="28" numFmtId="1000" quotePrefix="false">
      <alignment vertical="top" wrapText="true"/>
    </xf>
    <xf applyAlignment="true" applyBorder="true" applyFill="true" applyFont="true" applyNumberFormat="true" borderId="27" fillId="2" fontId="12" numFmtId="1002" quotePrefix="false">
      <alignment horizontal="center" vertical="top"/>
    </xf>
    <xf applyAlignment="true" applyBorder="true" applyFill="true" applyFont="true" applyNumberFormat="true" borderId="27" fillId="2" fontId="12" numFmtId="1001" quotePrefix="false">
      <alignment horizontal="right" vertical="top"/>
    </xf>
    <xf applyAlignment="true" applyBorder="true" applyFont="true" applyNumberFormat="true" borderId="13" fillId="0" fontId="20" numFmtId="1000" quotePrefix="false">
      <alignment vertical="top" wrapText="true"/>
    </xf>
    <xf applyAlignment="true" applyBorder="true" applyFont="true" applyNumberFormat="true" borderId="13" fillId="0" fontId="20" numFmtId="1002" quotePrefix="false">
      <alignment horizontal="center" vertical="top"/>
    </xf>
    <xf applyAlignment="true" applyBorder="true" applyFont="true" applyNumberFormat="true" borderId="27" fillId="0" fontId="12" numFmtId="1001" quotePrefix="false">
      <alignment horizontal="right" vertical="top"/>
    </xf>
    <xf applyAlignment="true" applyBorder="true" applyFont="true" applyNumberFormat="true" borderId="27" fillId="0" fontId="17" numFmtId="1000" quotePrefix="false">
      <alignment vertical="top" wrapText="true"/>
    </xf>
    <xf applyAlignment="true" applyBorder="true" applyFont="true" applyNumberFormat="true" borderId="27" fillId="0" fontId="22" numFmtId="1002" quotePrefix="false">
      <alignment horizontal="center" vertical="top" wrapText="true"/>
    </xf>
    <xf applyAlignment="true" applyBorder="true" applyFont="true" applyNumberFormat="true" borderId="27" fillId="0" fontId="7" numFmtId="1002" quotePrefix="false">
      <alignment horizontal="center" vertical="top"/>
    </xf>
    <xf applyAlignment="true" applyBorder="true" applyFont="true" applyNumberFormat="true" borderId="27" fillId="0" fontId="11" numFmtId="1001" quotePrefix="false">
      <alignment horizontal="right" vertical="top"/>
    </xf>
    <xf applyAlignment="true" applyBorder="true" applyFont="true" applyNumberFormat="true" borderId="27" fillId="0" fontId="29" numFmtId="1002" quotePrefix="false">
      <alignment horizontal="center" vertical="top"/>
    </xf>
    <xf applyAlignment="true" applyBorder="true" applyFont="true" applyNumberFormat="true" borderId="27" fillId="0" fontId="29" numFmtId="1001" quotePrefix="false">
      <alignment horizontal="right" vertical="top"/>
    </xf>
    <xf applyAlignment="true" applyBorder="true" applyFont="true" applyNumberFormat="true" borderId="27" fillId="0" fontId="30" numFmtId="1000" quotePrefix="false">
      <alignment vertical="top" wrapText="true"/>
    </xf>
    <xf applyAlignment="true" applyBorder="true" applyFont="true" applyNumberFormat="true" borderId="27" fillId="0" fontId="30" numFmtId="1002" quotePrefix="false">
      <alignment horizontal="center" vertical="top" wrapText="true"/>
    </xf>
    <xf applyAlignment="true" applyBorder="true" applyFont="true" applyNumberFormat="true" borderId="27" fillId="0" fontId="21" numFmtId="1002" quotePrefix="false">
      <alignment horizontal="center" vertical="top"/>
    </xf>
    <xf applyAlignment="true" applyBorder="true" applyFont="true" applyNumberFormat="true" borderId="27" fillId="0" fontId="21" numFmtId="1001" quotePrefix="false">
      <alignment horizontal="right" vertical="top"/>
    </xf>
    <xf applyAlignment="true" applyBorder="true" applyFont="true" applyNumberFormat="true" borderId="13" fillId="0" fontId="17" numFmtId="1000" quotePrefix="false">
      <alignment vertical="top" wrapText="true"/>
    </xf>
    <xf applyAlignment="true" applyBorder="true" applyFont="true" applyNumberFormat="true" borderId="33" fillId="0" fontId="17" numFmtId="1002" quotePrefix="false">
      <alignment horizontal="center" vertical="top" wrapText="true"/>
    </xf>
    <xf applyAlignment="true" applyBorder="true" applyFont="true" applyNumberFormat="true" borderId="13" fillId="0" fontId="5" numFmtId="1002" quotePrefix="false">
      <alignment horizontal="center" vertical="top"/>
    </xf>
    <xf applyAlignment="true" applyBorder="true" applyFont="true" applyNumberFormat="true" borderId="28" fillId="0" fontId="11" numFmtId="1001" quotePrefix="false">
      <alignment horizontal="right" vertical="top"/>
    </xf>
    <xf applyAlignment="true" applyBorder="true" applyFont="true" applyNumberFormat="true" borderId="13" fillId="0" fontId="3" numFmtId="1000" quotePrefix="false">
      <alignment wrapText="true"/>
    </xf>
    <xf applyAlignment="true" applyBorder="true" applyFont="true" applyNumberFormat="true" borderId="13" fillId="0" fontId="11" numFmtId="1002" quotePrefix="false">
      <alignment horizontal="center" vertical="top" wrapText="true"/>
    </xf>
    <xf applyAlignment="true" applyBorder="true" applyFill="true" applyFont="true" applyNumberFormat="true" borderId="33" fillId="2" fontId="17" numFmtId="1002" quotePrefix="false">
      <alignment horizontal="center" vertical="top" wrapText="true"/>
    </xf>
    <xf applyAlignment="true" applyBorder="true" applyFill="true" applyFont="true" applyNumberFormat="true" borderId="28" fillId="2" fontId="11" numFmtId="1001" quotePrefix="false">
      <alignment horizontal="right" vertical="top"/>
    </xf>
    <xf applyAlignment="true" applyBorder="true" applyFill="true" applyFont="true" applyNumberFormat="true" borderId="13" fillId="2" fontId="17" numFmtId="1000" quotePrefix="false">
      <alignment vertical="top" wrapText="true"/>
    </xf>
    <xf applyAlignment="true" applyBorder="true" applyFont="true" applyNumberFormat="true" borderId="33" fillId="0" fontId="26" numFmtId="1002" quotePrefix="false">
      <alignment horizontal="center" vertical="top" wrapText="true"/>
    </xf>
    <xf applyAlignment="true" applyBorder="true" applyFont="true" applyNumberFormat="true" borderId="13" fillId="0" fontId="21" numFmtId="1000" quotePrefix="false">
      <alignment vertical="top" wrapText="true"/>
    </xf>
    <xf applyAlignment="true" applyBorder="true" applyFont="true" applyNumberFormat="true" borderId="13" fillId="0" fontId="21" numFmtId="1002" quotePrefix="false">
      <alignment horizontal="center" vertical="top"/>
    </xf>
    <xf applyAlignment="true" applyBorder="true" applyFont="true" applyNumberFormat="true" borderId="28" fillId="0" fontId="21" numFmtId="1002" quotePrefix="false">
      <alignment horizontal="center" vertical="top"/>
    </xf>
    <xf applyAlignment="true" applyBorder="true" applyFont="true" applyNumberFormat="true" borderId="28" fillId="0" fontId="23" numFmtId="1001" quotePrefix="false">
      <alignment horizontal="right" vertical="top"/>
    </xf>
    <xf applyAlignment="true" applyBorder="true" applyFill="true" applyFont="true" applyNumberFormat="true" borderId="28" fillId="2" fontId="23" numFmtId="1001" quotePrefix="false">
      <alignment horizontal="right" vertical="top"/>
    </xf>
    <xf applyAlignment="true" applyBorder="true" applyFont="true" applyNumberFormat="true" borderId="13" fillId="0" fontId="5" numFmtId="1000" quotePrefix="false">
      <alignment horizontal="justify" vertical="top" wrapText="true"/>
    </xf>
    <xf applyAlignment="true" applyBorder="true" applyFill="true" applyFont="true" applyNumberFormat="true" borderId="13" fillId="2" fontId="27" numFmtId="1000" quotePrefix="false">
      <alignment vertical="top" wrapText="true"/>
    </xf>
    <xf applyAlignment="true" applyBorder="true" applyFill="true" applyFont="true" applyNumberFormat="true" borderId="33" fillId="2" fontId="27" numFmtId="1002" quotePrefix="false">
      <alignment horizontal="center" vertical="top" wrapText="true"/>
    </xf>
    <xf applyAlignment="true" applyBorder="true" applyFill="true" applyFont="true" applyNumberFormat="true" borderId="13" fillId="2" fontId="4" numFmtId="1002" quotePrefix="false">
      <alignment horizontal="center" vertical="top"/>
    </xf>
    <xf applyAlignment="true" applyBorder="true" applyFont="true" applyNumberFormat="true" borderId="13" fillId="0" fontId="4" numFmtId="1002" quotePrefix="false">
      <alignment horizontal="center" vertical="top"/>
    </xf>
    <xf applyAlignment="true" applyBorder="true" applyFill="true" applyFont="true" applyNumberFormat="true" borderId="28" fillId="2" fontId="13" numFmtId="1001" quotePrefix="false">
      <alignment horizontal="right" vertical="top"/>
    </xf>
    <xf applyAlignment="true" applyBorder="true" applyFill="true" applyFont="true" applyNumberFormat="true" borderId="27" fillId="3" fontId="30" numFmtId="1000" quotePrefix="false">
      <alignment vertical="top" wrapText="true"/>
    </xf>
    <xf applyAlignment="true" applyBorder="true" applyFill="true" applyFont="true" applyNumberFormat="true" borderId="33" fillId="2" fontId="30" numFmtId="1002" quotePrefix="false">
      <alignment horizontal="center" vertical="top" wrapText="true"/>
    </xf>
    <xf applyAlignment="true" applyBorder="true" applyFill="true" applyFont="true" applyNumberFormat="true" borderId="13" fillId="2" fontId="5" numFmtId="1002" quotePrefix="false">
      <alignment horizontal="center" vertical="top"/>
    </xf>
    <xf applyAlignment="true" applyBorder="true" applyFill="true" applyFont="true" applyNumberFormat="true" borderId="34" fillId="2" fontId="3" numFmtId="1000" quotePrefix="false">
      <alignment vertical="top" wrapText="true"/>
    </xf>
    <xf applyAlignment="true" applyBorder="true" applyFill="true" applyFont="true" applyNumberFormat="true" borderId="14" fillId="2" fontId="3" numFmtId="1000" quotePrefix="false">
      <alignment vertical="top" wrapText="true"/>
    </xf>
    <xf applyFill="true" applyFont="true" applyNumberFormat="true" borderId="0" fillId="2" fontId="1" numFmtId="1000" quotePrefix="false"/>
    <xf applyAlignment="true" applyFill="true" applyFont="true" applyNumberFormat="true" borderId="0" fillId="2" fontId="1" numFmtId="1000" quotePrefix="false">
      <alignment vertical="top"/>
    </xf>
    <xf applyAlignment="true" applyBorder="true" applyFill="true" applyFont="true" applyNumberFormat="true" borderId="35" fillId="2" fontId="3" numFmtId="1000" quotePrefix="false">
      <alignment horizontal="center" vertical="top"/>
    </xf>
    <xf applyAlignment="true" applyBorder="true" applyFont="true" applyNumberFormat="true" borderId="36" fillId="0" fontId="1" numFmtId="1000" quotePrefix="false">
      <alignment wrapText="true"/>
    </xf>
    <xf applyBorder="true" applyFill="true" applyFont="true" applyNumberFormat="true" borderId="13" fillId="2" fontId="5" numFmtId="1000" quotePrefix="false"/>
    <xf applyAlignment="true" applyBorder="true" applyFill="true" applyFont="true" applyNumberFormat="true" borderId="1" fillId="2" fontId="4" numFmtId="1000" quotePrefix="false">
      <alignment horizontal="center" vertical="center" wrapText="true"/>
    </xf>
    <xf applyAlignment="true" applyBorder="true" applyFill="true" applyFont="true" applyNumberFormat="true" borderId="1" fillId="2" fontId="6" numFmtId="1000" quotePrefix="false">
      <alignment horizontal="center" vertical="center" wrapText="true"/>
    </xf>
    <xf applyAlignment="true" applyBorder="true" applyFill="true" applyFont="true" applyNumberFormat="true" borderId="37" fillId="2" fontId="6" numFmtId="1000" quotePrefix="false">
      <alignment horizontal="center" vertical="center" wrapText="true"/>
    </xf>
    <xf applyAlignment="true" applyBorder="true" applyFill="true" applyFont="true" applyNumberFormat="true" borderId="2" fillId="2" fontId="6" numFmtId="1000" quotePrefix="false">
      <alignment horizontal="center" vertical="center" wrapText="true"/>
    </xf>
    <xf applyAlignment="true" applyBorder="true" applyFill="true" applyFont="true" applyNumberFormat="true" borderId="11" fillId="2" fontId="4" numFmtId="1000" quotePrefix="false">
      <alignment horizontal="center" vertical="center" wrapText="true"/>
    </xf>
    <xf applyAlignment="true" applyBorder="true" applyFill="true" applyFont="true" applyNumberFormat="true" borderId="21" fillId="2" fontId="4" numFmtId="1000" quotePrefix="false">
      <alignment horizontal="center" vertical="center" wrapText="true"/>
    </xf>
    <xf applyAlignment="true" applyBorder="true" applyFill="true" applyFont="true" applyNumberFormat="true" borderId="22" fillId="2" fontId="4" numFmtId="1000" quotePrefix="false">
      <alignment horizontal="center" vertical="center" wrapText="true"/>
    </xf>
    <xf applyAlignment="true" applyBorder="true" applyFill="true" applyFont="true" applyNumberFormat="true" borderId="5" fillId="2" fontId="4" numFmtId="1000" quotePrefix="false">
      <alignment horizontal="center" vertical="center" wrapText="true"/>
    </xf>
    <xf applyAlignment="true" applyBorder="true" applyFill="true" applyFont="true" applyNumberFormat="true" borderId="3" fillId="2" fontId="6" numFmtId="1000" quotePrefix="false">
      <alignment horizontal="center" vertical="center" wrapText="true"/>
    </xf>
    <xf applyAlignment="true" applyFill="true" applyFont="true" applyNumberFormat="true" borderId="0" fillId="2" fontId="6" numFmtId="1000" quotePrefix="false">
      <alignment horizontal="center" vertical="center" wrapText="true"/>
    </xf>
    <xf applyAlignment="true" applyBorder="true" applyFill="true" applyFont="true" applyNumberFormat="true" borderId="4" fillId="2" fontId="6" numFmtId="1000" quotePrefix="false">
      <alignment horizontal="center" vertical="center" wrapText="true"/>
    </xf>
    <xf applyAlignment="true" applyBorder="true" applyFill="true" applyFont="true" applyNumberFormat="true" borderId="36" fillId="2" fontId="4" numFmtId="1000" quotePrefix="false">
      <alignment horizontal="center" vertical="center" wrapText="true"/>
    </xf>
    <xf applyAlignment="true" applyFill="true" applyFont="true" applyNumberFormat="true" borderId="0" fillId="2" fontId="4" numFmtId="1000" quotePrefix="false">
      <alignment horizontal="center" vertical="center" wrapText="true"/>
    </xf>
    <xf applyAlignment="true" applyBorder="true" applyFill="true" applyFont="true" applyNumberFormat="true" borderId="38" fillId="2" fontId="4" numFmtId="1000" quotePrefix="false">
      <alignment horizontal="center" vertical="center" wrapText="true"/>
    </xf>
    <xf applyAlignment="true" applyBorder="true" applyFill="true" applyFont="true" applyNumberFormat="true" borderId="6" fillId="2" fontId="6" numFmtId="1000" quotePrefix="false">
      <alignment horizontal="center" vertical="center" wrapText="true"/>
    </xf>
    <xf applyAlignment="true" applyBorder="true" applyFill="true" applyFont="true" applyNumberFormat="true" borderId="39" fillId="2" fontId="6" numFmtId="1000" quotePrefix="false">
      <alignment horizontal="center" vertical="center" wrapText="true"/>
    </xf>
    <xf applyAlignment="true" applyBorder="true" applyFill="true" applyFont="true" applyNumberFormat="true" borderId="7" fillId="2" fontId="6" numFmtId="1000" quotePrefix="false">
      <alignment horizontal="center" vertical="center" wrapText="true"/>
    </xf>
    <xf applyAlignment="true" applyBorder="true" applyFill="true" applyFont="true" applyNumberFormat="true" borderId="9" fillId="2" fontId="4" numFmtId="1000" quotePrefix="false">
      <alignment horizontal="center" vertical="center" wrapText="true"/>
    </xf>
    <xf applyAlignment="true" applyBorder="true" applyFill="true" applyFont="true" applyNumberFormat="true" borderId="40" fillId="2" fontId="4" numFmtId="1000" quotePrefix="false">
      <alignment horizontal="center" vertical="center" wrapText="true"/>
    </xf>
    <xf applyAlignment="true" applyBorder="true" applyFill="true" applyFont="true" applyNumberFormat="true" borderId="41" fillId="2" fontId="4" numFmtId="1000" quotePrefix="false">
      <alignment horizontal="center" vertical="center" wrapText="true"/>
    </xf>
    <xf applyAlignment="true" applyBorder="true" applyFill="true" applyFont="true" applyNumberFormat="true" borderId="8" fillId="2" fontId="4" numFmtId="1000" quotePrefix="false">
      <alignment horizontal="center" vertical="center" wrapText="true"/>
    </xf>
    <xf applyAlignment="true" applyBorder="true" applyFill="true" applyFont="true" applyNumberFormat="true" borderId="17" fillId="2" fontId="4" numFmtId="1000" quotePrefix="false">
      <alignment horizontal="center" vertical="center" wrapText="true"/>
    </xf>
    <xf applyAlignment="true" applyBorder="true" applyFill="true" applyFont="true" applyNumberFormat="true" borderId="17" fillId="2" fontId="6" numFmtId="1000" quotePrefix="false">
      <alignment horizontal="center" vertical="center" wrapText="true"/>
    </xf>
    <xf applyAlignment="true" applyBorder="true" applyFill="true" applyFont="true" applyNumberFormat="true" borderId="11" fillId="2" fontId="5" numFmtId="1000" quotePrefix="false">
      <alignment horizontal="center" vertical="top"/>
    </xf>
    <xf applyAlignment="true" applyBorder="true" applyFill="true" applyFont="true" applyNumberFormat="true" borderId="11" fillId="2" fontId="4" numFmtId="1000" quotePrefix="false">
      <alignment horizontal="center" vertical="top" wrapText="true"/>
    </xf>
    <xf applyAlignment="true" applyBorder="true" applyFill="true" applyFont="true" applyNumberFormat="true" borderId="21" fillId="2" fontId="4" numFmtId="1000" quotePrefix="false">
      <alignment horizontal="center" vertical="top" wrapText="true"/>
    </xf>
    <xf applyAlignment="true" applyBorder="true" applyFill="true" applyFont="true" applyNumberFormat="true" borderId="22" fillId="2" fontId="4" numFmtId="1000" quotePrefix="false">
      <alignment horizontal="center" vertical="top" wrapText="true"/>
    </xf>
    <xf applyAlignment="true" applyBorder="true" applyFill="true" applyFont="true" applyNumberFormat="true" borderId="5" fillId="2" fontId="5" numFmtId="1000" quotePrefix="false">
      <alignment horizontal="center" vertical="top"/>
    </xf>
    <xf applyAlignment="true" applyBorder="true" applyFill="true" applyFont="true" applyNumberFormat="true" borderId="9" fillId="2" fontId="4" numFmtId="1000" quotePrefix="false">
      <alignment horizontal="center" vertical="top" wrapText="true"/>
    </xf>
    <xf applyAlignment="true" applyBorder="true" applyFill="true" applyFont="true" applyNumberFormat="true" borderId="40" fillId="2" fontId="4" numFmtId="1000" quotePrefix="false">
      <alignment horizontal="center" vertical="top" wrapText="true"/>
    </xf>
    <xf applyAlignment="true" applyBorder="true" applyFill="true" applyFont="true" applyNumberFormat="true" borderId="41" fillId="2" fontId="4" numFmtId="1000" quotePrefix="false">
      <alignment horizontal="center" vertical="top" wrapText="true"/>
    </xf>
    <xf applyAlignment="true" applyBorder="true" applyFill="true" applyFont="true" applyNumberFormat="true" borderId="10" fillId="2" fontId="15" numFmtId="1000" quotePrefix="false">
      <alignment vertical="top" wrapText="true"/>
    </xf>
    <xf applyAlignment="true" applyBorder="true" applyFill="true" applyFont="true" applyNumberFormat="true" borderId="10" fillId="2" fontId="5" numFmtId="1002" quotePrefix="false">
      <alignment horizontal="center" vertical="top"/>
    </xf>
    <xf applyAlignment="true" applyBorder="true" applyFill="true" applyFont="true" applyNumberFormat="true" borderId="1" fillId="2" fontId="4" numFmtId="1002" quotePrefix="false">
      <alignment horizontal="center" vertical="top"/>
    </xf>
    <xf applyAlignment="true" applyBorder="true" applyFill="true" applyFont="true" applyNumberFormat="true" borderId="17" fillId="2" fontId="4" numFmtId="1002" quotePrefix="false">
      <alignment horizontal="center" vertical="top"/>
    </xf>
    <xf applyAlignment="true" applyBorder="true" applyFill="true" applyFont="true" applyNumberFormat="true" borderId="1" fillId="2" fontId="5" numFmtId="1002" quotePrefix="false">
      <alignment horizontal="center" vertical="top"/>
    </xf>
    <xf applyAlignment="true" applyBorder="true" applyFill="true" applyFont="true" applyNumberFormat="true" borderId="17" fillId="2" fontId="5" numFmtId="1002" quotePrefix="false">
      <alignment horizontal="center" vertical="top"/>
    </xf>
    <xf applyAlignment="true" applyBorder="true" applyFill="true" applyFont="true" applyNumberFormat="true" borderId="1" fillId="2" fontId="4" numFmtId="1001" quotePrefix="false">
      <alignment horizontal="right" vertical="top" wrapText="true"/>
    </xf>
    <xf applyAlignment="true" applyBorder="true" applyFill="true" applyFont="true" applyNumberFormat="true" borderId="17" fillId="2" fontId="4" numFmtId="1001" quotePrefix="false">
      <alignment horizontal="right" vertical="top" wrapText="true"/>
    </xf>
    <xf applyAlignment="true" applyBorder="true" applyFill="true" applyFont="true" applyNumberFormat="true" borderId="1" fillId="2" fontId="21" numFmtId="1001" quotePrefix="false">
      <alignment horizontal="right" vertical="top" wrapText="true"/>
    </xf>
    <xf applyAlignment="true" applyBorder="true" applyFill="true" applyFont="true" applyNumberFormat="true" borderId="17" fillId="2" fontId="21" numFmtId="1001" quotePrefix="false">
      <alignment horizontal="right" vertical="top" wrapText="true"/>
    </xf>
    <xf applyAlignment="true" applyBorder="true" applyFill="true" applyFont="true" applyNumberFormat="true" borderId="10" fillId="2" fontId="20" numFmtId="1000" quotePrefix="false">
      <alignment vertical="top" wrapText="true"/>
    </xf>
    <xf applyAlignment="true" applyBorder="true" applyFill="true" applyFont="true" applyNumberFormat="true" borderId="10" fillId="2" fontId="21" numFmtId="1002" quotePrefix="false">
      <alignment horizontal="center" vertical="top"/>
    </xf>
    <xf applyAlignment="true" applyBorder="true" applyFill="true" applyFont="true" applyNumberFormat="true" borderId="1" fillId="2" fontId="21" numFmtId="1002" quotePrefix="false">
      <alignment horizontal="center" vertical="top"/>
    </xf>
    <xf applyAlignment="true" applyBorder="true" applyFill="true" applyFont="true" applyNumberFormat="true" borderId="17" fillId="2" fontId="21" numFmtId="1002" quotePrefix="false">
      <alignment horizontal="center" vertical="top"/>
    </xf>
    <xf applyAlignment="true" applyBorder="true" applyFont="true" applyNumberFormat="true" borderId="10" fillId="0" fontId="20" numFmtId="1000" quotePrefix="false">
      <alignment vertical="top" wrapText="true"/>
    </xf>
    <xf applyAlignment="true" applyBorder="true" applyFont="true" applyNumberFormat="true" borderId="10" fillId="0" fontId="21" numFmtId="1002" quotePrefix="false">
      <alignment horizontal="center" vertical="top"/>
    </xf>
    <xf applyAlignment="true" applyBorder="true" applyFont="true" applyNumberFormat="true" borderId="1" fillId="0" fontId="21" numFmtId="1002" quotePrefix="false">
      <alignment horizontal="center" vertical="top"/>
    </xf>
    <xf applyAlignment="true" applyBorder="true" applyFont="true" applyNumberFormat="true" borderId="17" fillId="0" fontId="21" numFmtId="1002" quotePrefix="false">
      <alignment horizontal="center" vertical="top"/>
    </xf>
    <xf applyAlignment="true" applyBorder="true" applyFont="true" applyNumberFormat="true" borderId="1" fillId="0" fontId="21" numFmtId="1001" quotePrefix="false">
      <alignment horizontal="right" vertical="top" wrapText="true"/>
    </xf>
    <xf applyAlignment="true" applyBorder="true" applyFont="true" applyNumberFormat="true" borderId="17" fillId="0" fontId="21" numFmtId="1001" quotePrefix="false">
      <alignment horizontal="right" vertical="top" wrapText="true"/>
    </xf>
    <xf applyAlignment="true" applyBorder="true" applyFill="true" applyFont="true" applyNumberFormat="true" borderId="10" fillId="2" fontId="3" numFmtId="1000" quotePrefix="false">
      <alignment vertical="top" wrapText="true"/>
    </xf>
    <xf applyAlignment="true" applyBorder="true" applyFill="true" applyFont="true" applyNumberFormat="true" borderId="1" fillId="2" fontId="5" numFmtId="1001" quotePrefix="false">
      <alignment horizontal="right" vertical="top" wrapText="true"/>
    </xf>
    <xf applyAlignment="true" applyBorder="true" applyFill="true" applyFont="true" applyNumberFormat="true" borderId="17" fillId="2" fontId="5" numFmtId="1001" quotePrefix="false">
      <alignment horizontal="right" vertical="top" wrapText="true"/>
    </xf>
    <xf applyAlignment="true" applyBorder="true" applyFill="true" applyFont="true" applyNumberFormat="true" borderId="11" fillId="2" fontId="3" numFmtId="1000" quotePrefix="false">
      <alignment vertical="top" wrapText="true"/>
    </xf>
    <xf applyAlignment="true" applyBorder="true" applyFill="true" applyFont="true" applyNumberFormat="true" borderId="11" fillId="2" fontId="5" numFmtId="1002" quotePrefix="false">
      <alignment horizontal="center" vertical="top"/>
    </xf>
    <xf applyAlignment="true" applyBorder="true" applyFill="true" applyFont="true" applyNumberFormat="true" borderId="42" fillId="2" fontId="5" numFmtId="1002" quotePrefix="false">
      <alignment horizontal="center" vertical="top"/>
    </xf>
    <xf applyAlignment="true" applyBorder="true" applyFont="true" applyNumberFormat="true" borderId="19" fillId="0" fontId="5" numFmtId="1002" quotePrefix="false">
      <alignment horizontal="center" vertical="top"/>
    </xf>
    <xf applyAlignment="true" applyBorder="true" applyFont="true" applyNumberFormat="true" borderId="19" fillId="0" fontId="5" numFmtId="1000" quotePrefix="false">
      <alignment horizontal="center" vertical="top"/>
    </xf>
    <xf applyAlignment="true" applyBorder="true" applyFill="true" applyFont="true" applyNumberFormat="true" borderId="42" fillId="2" fontId="5" numFmtId="1001" quotePrefix="false">
      <alignment horizontal="center" vertical="top" wrapText="true"/>
    </xf>
    <xf applyAlignment="true" applyBorder="true" applyFont="true" applyNumberFormat="true" borderId="19" fillId="0" fontId="5" numFmtId="1001" quotePrefix="false">
      <alignment horizontal="center" vertical="top"/>
    </xf>
    <xf applyAlignment="true" applyBorder="true" applyFont="true" applyNumberFormat="true" borderId="1" fillId="0" fontId="20" numFmtId="1000" quotePrefix="false">
      <alignment vertical="top" wrapText="true"/>
    </xf>
    <xf applyAlignment="true" applyBorder="true" applyFill="true" applyFont="true" applyNumberFormat="true" borderId="42" fillId="2" fontId="5" numFmtId="1001" quotePrefix="false">
      <alignment vertical="top" wrapText="true"/>
    </xf>
    <xf applyAlignment="true" applyBorder="true" applyFont="true" applyNumberFormat="true" borderId="19" fillId="0" fontId="5" numFmtId="1001" quotePrefix="false">
      <alignment vertical="top"/>
    </xf>
    <xf applyAlignment="true" applyBorder="true" applyFill="true" applyFont="true" applyNumberFormat="true" borderId="11" fillId="3" fontId="5" numFmtId="1002" quotePrefix="false">
      <alignment horizontal="center" vertical="top"/>
    </xf>
    <xf applyAlignment="true" applyBorder="true" applyFill="true" applyFont="true" applyNumberFormat="true" borderId="42" fillId="3" fontId="5" numFmtId="1002" quotePrefix="false">
      <alignment horizontal="center" vertical="top"/>
    </xf>
    <xf applyAlignment="true" applyBorder="true" applyFill="true" applyFont="true" applyNumberFormat="true" borderId="19" fillId="3" fontId="5" numFmtId="1000" quotePrefix="false">
      <alignment horizontal="center" vertical="top"/>
    </xf>
    <xf applyAlignment="true" applyBorder="true" applyFill="true" applyFont="true" applyNumberFormat="true" borderId="19" fillId="3" fontId="5" numFmtId="1002" quotePrefix="false">
      <alignment horizontal="center" vertical="top"/>
    </xf>
    <xf applyAlignment="true" applyBorder="true" applyFill="true" applyFont="true" applyNumberFormat="true" borderId="42" fillId="3" fontId="5" numFmtId="1001" quotePrefix="false">
      <alignment vertical="top" wrapText="true"/>
    </xf>
    <xf applyAlignment="true" applyBorder="true" applyFill="true" applyFont="true" applyNumberFormat="true" borderId="19" fillId="3" fontId="5" numFmtId="1001" quotePrefix="false">
      <alignment vertical="top"/>
    </xf>
    <xf applyAlignment="true" applyBorder="true" applyFill="true" applyFont="true" applyNumberFormat="true" borderId="1" fillId="2" fontId="3" numFmtId="1000" quotePrefix="false">
      <alignment vertical="top" wrapText="true"/>
    </xf>
    <xf applyAlignment="true" applyBorder="true" applyFill="true" applyFont="true" applyNumberFormat="true" borderId="1" fillId="2" fontId="5" numFmtId="1002" quotePrefix="false">
      <alignment vertical="top"/>
    </xf>
    <xf applyAlignment="true" applyBorder="true" applyFill="true" applyFont="true" applyNumberFormat="true" borderId="42" fillId="2" fontId="5" numFmtId="1002" quotePrefix="false">
      <alignment vertical="top"/>
    </xf>
    <xf applyAlignment="true" applyBorder="true" applyFill="true" applyFont="true" applyNumberFormat="true" borderId="19" fillId="2" fontId="5" numFmtId="1002" quotePrefix="false">
      <alignment vertical="top"/>
    </xf>
    <xf applyAlignment="true" applyBorder="true" applyFill="true" applyFont="true" applyNumberFormat="true" borderId="19" fillId="2" fontId="5" numFmtId="1001" quotePrefix="false">
      <alignment vertical="top" wrapText="true"/>
    </xf>
    <xf applyAlignment="true" applyBorder="true" applyFill="true" applyFont="true" applyNumberFormat="true" borderId="10" fillId="2" fontId="11" numFmtId="1000" quotePrefix="false">
      <alignment vertical="top" wrapText="true"/>
    </xf>
    <xf applyAlignment="true" applyBorder="true" applyFill="true" applyFont="true" applyNumberFormat="true" borderId="1" fillId="2" fontId="7" numFmtId="1002" quotePrefix="false">
      <alignment horizontal="center" vertical="top"/>
    </xf>
    <xf applyAlignment="true" applyBorder="true" applyFill="true" applyFont="true" applyNumberFormat="true" borderId="17" fillId="2" fontId="7" numFmtId="1002" quotePrefix="false">
      <alignment horizontal="center" vertical="top"/>
    </xf>
    <xf applyAlignment="true" applyBorder="true" applyFill="true" applyFont="true" applyNumberFormat="true" borderId="1" fillId="2" fontId="7" numFmtId="1001" quotePrefix="false">
      <alignment horizontal="right" vertical="top" wrapText="true"/>
    </xf>
    <xf applyAlignment="true" applyBorder="true" applyFill="true" applyFont="true" applyNumberFormat="true" borderId="17" fillId="2" fontId="7" numFmtId="1001" quotePrefix="false">
      <alignment horizontal="right" vertical="top" wrapText="true"/>
    </xf>
    <xf applyAlignment="true" applyBorder="true" applyFill="true" applyFont="true" applyNumberFormat="true" borderId="10" fillId="2" fontId="4" numFmtId="1002" quotePrefix="false">
      <alignment horizontal="center" vertical="top"/>
    </xf>
    <xf applyAlignment="true" applyBorder="true" applyFill="true" applyFont="true" applyNumberFormat="true" borderId="1" fillId="2" fontId="1" numFmtId="1002" quotePrefix="false">
      <alignment horizontal="center" vertical="top"/>
    </xf>
    <xf applyAlignment="true" applyBorder="true" applyFill="true" applyFont="true" applyNumberFormat="true" borderId="17" fillId="2" fontId="1" numFmtId="1002" quotePrefix="false">
      <alignment horizontal="center" vertical="top"/>
    </xf>
    <xf applyAlignment="true" applyBorder="true" applyFill="true" applyFont="true" applyNumberFormat="true" borderId="10" fillId="2" fontId="21" numFmtId="1000" quotePrefix="false">
      <alignment vertical="top" wrapText="true"/>
    </xf>
    <xf applyAlignment="true" applyBorder="true" applyFill="true" applyFont="true" applyNumberFormat="true" borderId="12" fillId="2" fontId="21" numFmtId="1002" quotePrefix="false">
      <alignment horizontal="center" vertical="top"/>
    </xf>
    <xf applyAlignment="true" applyBorder="true" applyFill="true" applyFont="true" applyNumberFormat="true" borderId="43" fillId="2" fontId="4" numFmtId="1001" quotePrefix="false">
      <alignment horizontal="right" vertical="top" wrapText="true"/>
    </xf>
    <xf applyAlignment="true" applyBorder="true" applyFill="true" applyFont="true" applyNumberFormat="true" borderId="12" fillId="2" fontId="4" numFmtId="1001" quotePrefix="false">
      <alignment horizontal="right" vertical="top" wrapText="true"/>
    </xf>
    <xf applyAlignment="true" applyBorder="true" applyFill="true" applyFont="true" applyNumberFormat="true" borderId="12" fillId="2" fontId="4" numFmtId="1002" quotePrefix="false">
      <alignment horizontal="center" vertical="top"/>
    </xf>
    <xf applyAlignment="true" applyBorder="true" applyFill="true" applyFont="true" applyNumberFormat="true" borderId="10" fillId="2" fontId="5" numFmtId="1000" quotePrefix="false">
      <alignment vertical="top" wrapText="true"/>
    </xf>
    <xf applyAlignment="true" applyBorder="true" applyFont="true" applyNumberFormat="true" borderId="10" fillId="0" fontId="23" numFmtId="1000" quotePrefix="false">
      <alignment vertical="top" wrapText="true"/>
    </xf>
    <xf applyAlignment="true" applyBorder="true" applyFont="true" applyNumberFormat="true" borderId="10" fillId="0" fontId="29" numFmtId="1002" quotePrefix="false">
      <alignment horizontal="center" vertical="top"/>
    </xf>
    <xf applyAlignment="true" applyBorder="true" applyFont="true" applyNumberFormat="true" borderId="1" fillId="0" fontId="29" numFmtId="1002" quotePrefix="false">
      <alignment horizontal="center" vertical="top"/>
    </xf>
    <xf applyAlignment="true" applyBorder="true" applyFont="true" applyNumberFormat="true" borderId="17" fillId="0" fontId="29" numFmtId="1002" quotePrefix="false">
      <alignment horizontal="center" vertical="top"/>
    </xf>
    <xf applyAlignment="true" applyBorder="true" applyFill="true" applyFont="true" applyNumberFormat="true" borderId="1" fillId="2" fontId="29" numFmtId="1001" quotePrefix="false">
      <alignment horizontal="right" vertical="top" wrapText="true"/>
    </xf>
    <xf applyAlignment="true" applyBorder="true" applyFill="true" applyFont="true" applyNumberFormat="true" borderId="17" fillId="2" fontId="29" numFmtId="1001" quotePrefix="false">
      <alignment horizontal="right" vertical="top" wrapText="true"/>
    </xf>
    <xf applyAlignment="true" applyBorder="true" applyFill="true" applyFont="true" applyNumberFormat="true" borderId="10" fillId="4" fontId="11" numFmtId="1000" quotePrefix="false">
      <alignment vertical="top" wrapText="true"/>
    </xf>
    <xf applyAlignment="true" applyBorder="true" applyFill="true" applyFont="true" applyNumberFormat="true" borderId="10" fillId="4" fontId="7" numFmtId="1002" quotePrefix="false">
      <alignment horizontal="center" vertical="top"/>
    </xf>
    <xf applyAlignment="true" applyBorder="true" applyFill="true" applyFont="true" applyNumberFormat="true" borderId="1" fillId="4" fontId="7" numFmtId="1002" quotePrefix="false">
      <alignment horizontal="center" vertical="top"/>
    </xf>
    <xf applyAlignment="true" applyBorder="true" applyFill="true" applyFont="true" applyNumberFormat="true" borderId="17" fillId="4" fontId="7" numFmtId="1002" quotePrefix="false">
      <alignment horizontal="center" vertical="top"/>
    </xf>
    <xf applyAlignment="true" applyBorder="true" applyFill="true" applyFont="true" applyNumberFormat="true" borderId="1" fillId="4" fontId="7" numFmtId="1001" quotePrefix="false">
      <alignment horizontal="right" vertical="top" wrapText="true"/>
    </xf>
    <xf applyAlignment="true" applyBorder="true" applyFill="true" applyFont="true" applyNumberFormat="true" borderId="17" fillId="4" fontId="7" numFmtId="1001" quotePrefix="false">
      <alignment horizontal="right" vertical="top" wrapText="true"/>
    </xf>
    <xf applyAlignment="true" applyBorder="true" applyFill="true" applyFont="true" applyNumberFormat="true" borderId="1" fillId="4" fontId="3" numFmtId="1000" quotePrefix="false">
      <alignment vertical="top" wrapText="true"/>
    </xf>
    <xf applyAlignment="true" applyBorder="true" applyFill="true" applyFont="true" applyNumberFormat="true" borderId="43" fillId="4" fontId="7" numFmtId="1002" quotePrefix="false">
      <alignment horizontal="center" vertical="top"/>
    </xf>
    <xf applyAlignment="true" applyBorder="true" applyFill="true" applyFont="true" applyNumberFormat="true" borderId="12" fillId="4" fontId="5" numFmtId="1000" quotePrefix="false">
      <alignment horizontal="center" vertical="top"/>
    </xf>
    <xf applyAlignment="true" applyBorder="true" applyFill="true" applyFont="true" applyNumberFormat="true" borderId="43" fillId="4" fontId="7" numFmtId="1001" quotePrefix="false">
      <alignment vertical="top" wrapText="true"/>
    </xf>
    <xf applyBorder="true" applyFill="true" applyFont="true" applyNumberFormat="true" borderId="12" fillId="4" fontId="1" numFmtId="1000" quotePrefix="false"/>
    <xf applyAlignment="true" applyBorder="true" applyFill="true" applyFont="true" applyNumberFormat="true" borderId="10" fillId="4" fontId="3" numFmtId="1000" quotePrefix="false">
      <alignment vertical="top" wrapText="true"/>
    </xf>
    <xf applyAlignment="true" applyBorder="true" applyFill="true" applyFont="true" applyNumberFormat="true" borderId="9" fillId="4" fontId="7" numFmtId="1002" quotePrefix="false">
      <alignment horizontal="center" vertical="top"/>
    </xf>
    <xf applyAlignment="true" applyBorder="true" applyFill="true" applyFont="true" applyNumberFormat="true" borderId="41" fillId="4" fontId="7" numFmtId="1002" quotePrefix="false">
      <alignment horizontal="center" vertical="top"/>
    </xf>
    <xf applyAlignment="true" applyBorder="true" applyFill="true" applyFont="true" applyNumberFormat="true" borderId="9" fillId="4" fontId="7" numFmtId="1001" quotePrefix="false">
      <alignment horizontal="right" vertical="top" wrapText="true"/>
    </xf>
    <xf applyAlignment="true" applyBorder="true" applyFill="true" applyFont="true" applyNumberFormat="true" borderId="41" fillId="4" fontId="7" numFmtId="1001" quotePrefix="false">
      <alignment horizontal="right" vertical="top" wrapText="true"/>
    </xf>
    <xf applyAlignment="true" applyBorder="true" applyFill="true" applyFont="true" applyNumberFormat="true" borderId="1" fillId="2" fontId="30" numFmtId="1001" quotePrefix="false">
      <alignment horizontal="right" vertical="top" wrapText="true"/>
    </xf>
    <xf applyAlignment="true" applyBorder="true" applyFill="true" applyFont="true" applyNumberFormat="true" borderId="17" fillId="2" fontId="30" numFmtId="1001" quotePrefix="false">
      <alignment horizontal="right" vertical="top" wrapText="true"/>
    </xf>
    <xf applyAlignment="true" applyBorder="true" applyFont="true" applyNumberFormat="true" borderId="1" fillId="0" fontId="7" numFmtId="1002" quotePrefix="false">
      <alignment horizontal="center" vertical="top"/>
    </xf>
    <xf applyAlignment="true" applyBorder="true" applyFont="true" applyNumberFormat="true" borderId="17" fillId="0" fontId="7" numFmtId="1002" quotePrefix="false">
      <alignment horizontal="center" vertical="top"/>
    </xf>
    <xf applyAlignment="true" applyBorder="true" applyFont="true" applyNumberFormat="true" borderId="11" fillId="0" fontId="3" numFmtId="1000" quotePrefix="false">
      <alignment vertical="top" wrapText="true"/>
    </xf>
    <xf applyAlignment="true" applyBorder="true" applyFont="true" applyNumberFormat="true" borderId="42" fillId="0" fontId="7" numFmtId="1002" quotePrefix="false">
      <alignment horizontal="center" vertical="top"/>
    </xf>
    <xf applyAlignment="true" applyBorder="true" applyFont="true" applyNumberFormat="true" borderId="19" fillId="0" fontId="5" numFmtId="1003" quotePrefix="false">
      <alignment horizontal="right" vertical="top"/>
    </xf>
    <xf applyAlignment="true" applyBorder="true" applyFill="true" applyFont="true" applyNumberFormat="true" borderId="42" fillId="2" fontId="5" numFmtId="1003" quotePrefix="false">
      <alignment horizontal="right" vertical="top" wrapText="true"/>
    </xf>
    <xf applyAlignment="true" applyBorder="true" applyFont="true" applyNumberFormat="true" borderId="11" fillId="0" fontId="11" numFmtId="1000" quotePrefix="false">
      <alignment vertical="top" wrapText="true"/>
    </xf>
    <xf applyAlignment="true" applyBorder="true" applyFont="true" applyNumberFormat="true" borderId="19" fillId="0" fontId="7" numFmtId="1002" quotePrefix="false">
      <alignment horizontal="center" vertical="top"/>
    </xf>
    <xf applyAlignment="true" applyBorder="true" applyFill="true" applyFont="true" applyNumberFormat="true" borderId="19" fillId="2" fontId="5" numFmtId="1002" quotePrefix="false">
      <alignment horizontal="center" vertical="top"/>
    </xf>
    <xf applyAlignment="true" applyBorder="true" applyFill="true" applyFont="true" applyNumberFormat="true" borderId="12" fillId="2" fontId="5" numFmtId="1002" quotePrefix="false">
      <alignment horizontal="center" vertical="top"/>
    </xf>
    <xf applyAlignment="true" applyBorder="true" applyFill="true" applyFont="true" applyNumberFormat="true" borderId="1" fillId="2" fontId="3" numFmtId="1000" quotePrefix="false">
      <alignment horizontal="left" vertical="top" wrapText="true"/>
    </xf>
    <xf applyAlignment="true" applyBorder="true" applyFill="true" applyFont="true" applyNumberFormat="true" borderId="18" fillId="2" fontId="20" numFmtId="1000" quotePrefix="false">
      <alignment vertical="top" wrapText="true"/>
    </xf>
    <xf applyAlignment="true" applyBorder="true" applyFill="true" applyFont="true" applyNumberFormat="true" borderId="11" fillId="2" fontId="21" numFmtId="1002" quotePrefix="false">
      <alignment vertical="top"/>
    </xf>
    <xf applyAlignment="true" applyBorder="true" applyFill="true" applyFont="true" applyNumberFormat="true" borderId="42" fillId="2" fontId="21" numFmtId="1002" quotePrefix="false">
      <alignment vertical="top"/>
    </xf>
    <xf applyAlignment="true" applyBorder="true" applyFill="true" applyFont="true" applyNumberFormat="true" borderId="19" fillId="2" fontId="21" numFmtId="1002" quotePrefix="false">
      <alignment vertical="top"/>
    </xf>
    <xf applyAlignment="true" applyBorder="true" applyFill="true" applyFont="true" applyNumberFormat="true" borderId="1" fillId="2" fontId="15" numFmtId="1000" quotePrefix="false">
      <alignment vertical="top" wrapText="true"/>
    </xf>
    <xf applyAlignment="true" applyBorder="true" applyFill="true" applyFont="true" applyNumberFormat="true" borderId="43" fillId="2" fontId="5" numFmtId="1002" quotePrefix="false">
      <alignment vertical="top"/>
    </xf>
    <xf applyAlignment="true" applyBorder="true" applyFill="true" applyFont="true" applyNumberFormat="true" borderId="12" fillId="2" fontId="5" numFmtId="1002" quotePrefix="false">
      <alignment vertical="top"/>
    </xf>
    <xf applyAlignment="true" applyBorder="true" applyFill="true" applyFont="true" applyNumberFormat="true" borderId="43" fillId="2" fontId="5" numFmtId="1001" quotePrefix="false">
      <alignment vertical="top" wrapText="true"/>
    </xf>
    <xf applyAlignment="true" applyBorder="true" applyFill="true" applyFont="true" applyNumberFormat="true" borderId="12" fillId="2" fontId="5" numFmtId="1001" quotePrefix="false">
      <alignment vertical="top" wrapText="true"/>
    </xf>
    <xf applyAlignment="true" applyBorder="true" applyFill="true" applyFont="true" applyNumberFormat="true" borderId="9" fillId="2" fontId="5" numFmtId="1002" quotePrefix="false">
      <alignment horizontal="center" vertical="top"/>
    </xf>
    <xf applyAlignment="true" applyBorder="true" applyFill="true" applyFont="true" applyNumberFormat="true" borderId="41" fillId="2" fontId="5" numFmtId="1002" quotePrefix="false">
      <alignment horizontal="center" vertical="top"/>
    </xf>
    <xf applyAlignment="true" applyBorder="true" applyFill="true" applyFont="true" applyNumberFormat="true" borderId="9" fillId="2" fontId="5" numFmtId="1001" quotePrefix="false">
      <alignment horizontal="right" vertical="top" wrapText="true"/>
    </xf>
    <xf applyAlignment="true" applyBorder="true" applyFill="true" applyFont="true" applyNumberFormat="true" borderId="41" fillId="2" fontId="5" numFmtId="1001" quotePrefix="false">
      <alignment horizontal="right" vertical="top" wrapText="true"/>
    </xf>
    <xf applyAlignment="true" applyBorder="true" applyFill="true" applyFont="true" applyNumberFormat="true" borderId="10" fillId="2" fontId="22" numFmtId="1000" quotePrefix="false">
      <alignment vertical="top" wrapText="true"/>
    </xf>
    <xf applyAlignment="true" applyBorder="true" applyFont="true" applyNumberFormat="true" borderId="10" fillId="0" fontId="7" numFmtId="1002" quotePrefix="false">
      <alignment horizontal="center" vertical="top"/>
    </xf>
    <xf applyAlignment="true" applyBorder="true" applyFont="true" applyNumberFormat="true" borderId="43" fillId="0" fontId="7" numFmtId="1002" quotePrefix="false">
      <alignment horizontal="center" vertical="top"/>
    </xf>
    <xf applyAlignment="true" applyBorder="true" applyFont="true" applyNumberFormat="true" borderId="12" fillId="0" fontId="7" numFmtId="1002" quotePrefix="false">
      <alignment horizontal="center" vertical="top"/>
    </xf>
    <xf applyAlignment="true" applyBorder="true" applyFill="true" applyFont="true" applyNumberFormat="true" borderId="43" fillId="2" fontId="7" numFmtId="1001" quotePrefix="false">
      <alignment horizontal="right" vertical="top" wrapText="true"/>
    </xf>
    <xf applyAlignment="true" applyBorder="true" applyFill="true" applyFont="true" applyNumberFormat="true" borderId="12" fillId="2" fontId="7" numFmtId="1001" quotePrefix="false">
      <alignment horizontal="right" vertical="top" wrapText="true"/>
    </xf>
    <xf applyAlignment="true" applyBorder="true" applyFill="true" applyFont="true" applyNumberFormat="true" borderId="23" fillId="2" fontId="5" numFmtId="1000" quotePrefix="false">
      <alignment horizontal="center" vertical="top"/>
    </xf>
    <xf applyAlignment="true" applyBorder="true" applyFont="true" applyNumberFormat="true" borderId="18" fillId="0" fontId="3" numFmtId="1000" quotePrefix="false">
      <alignment vertical="top" wrapText="true"/>
    </xf>
    <xf applyAlignment="true" applyBorder="true" applyFont="true" applyNumberFormat="true" borderId="18" fillId="0" fontId="7" numFmtId="1002" quotePrefix="false">
      <alignment horizontal="center" vertical="top"/>
    </xf>
    <xf applyAlignment="true" applyBorder="true" applyFont="true" applyNumberFormat="true" borderId="44" fillId="0" fontId="7" numFmtId="1002" quotePrefix="false">
      <alignment horizontal="center" vertical="top"/>
    </xf>
    <xf applyAlignment="true" applyBorder="true" applyFont="true" applyNumberFormat="true" borderId="45" fillId="0" fontId="7" numFmtId="1002" quotePrefix="false">
      <alignment horizontal="center" vertical="top"/>
    </xf>
    <xf applyAlignment="true" applyBorder="true" applyFill="true" applyFont="true" applyNumberFormat="true" borderId="44" fillId="2" fontId="7" numFmtId="1001" quotePrefix="false">
      <alignment horizontal="right" vertical="top" wrapText="true"/>
    </xf>
    <xf applyAlignment="true" applyBorder="true" applyFill="true" applyFont="true" applyNumberFormat="true" borderId="45" fillId="2" fontId="7" numFmtId="1001" quotePrefix="false">
      <alignment horizontal="right" vertical="top" wrapText="true"/>
    </xf>
    <xf applyAlignment="true" applyBorder="true" applyFill="true" applyFont="true" applyNumberFormat="true" borderId="46" fillId="2" fontId="5" numFmtId="1000" quotePrefix="false">
      <alignment horizontal="center" vertical="top"/>
    </xf>
    <xf applyAlignment="true" applyBorder="true" applyFill="true" applyFont="true" applyNumberFormat="true" borderId="27" fillId="3" fontId="25" numFmtId="1000" quotePrefix="false">
      <alignment vertical="top" wrapText="true"/>
    </xf>
    <xf applyAlignment="true" applyBorder="true" applyFont="true" applyNumberFormat="true" borderId="13" fillId="0" fontId="12" numFmtId="1002" quotePrefix="false">
      <alignment horizontal="center" vertical="top"/>
    </xf>
    <xf applyAlignment="true" applyBorder="true" applyFill="true" applyFont="true" applyNumberFormat="true" borderId="13" fillId="2" fontId="12" numFmtId="1001" quotePrefix="false">
      <alignment horizontal="right" vertical="top" wrapText="true"/>
    </xf>
    <xf applyAlignment="true" applyBorder="true" applyFill="true" applyFont="true" applyNumberFormat="true" borderId="27" fillId="3" fontId="24" numFmtId="1000" quotePrefix="false">
      <alignment vertical="top" wrapText="true"/>
    </xf>
    <xf applyAlignment="true" applyBorder="true" applyFont="true" applyNumberFormat="true" borderId="13" fillId="0" fontId="29" numFmtId="1002" quotePrefix="false">
      <alignment horizontal="center" vertical="top"/>
    </xf>
    <xf applyAlignment="true" applyBorder="true" applyFont="true" applyNumberFormat="true" borderId="13" fillId="0" fontId="7" numFmtId="1002" quotePrefix="false">
      <alignment horizontal="center" vertical="top"/>
    </xf>
    <xf applyAlignment="true" applyBorder="true" applyFill="true" applyFont="true" applyNumberFormat="true" borderId="13" fillId="2" fontId="7" numFmtId="1001" quotePrefix="false">
      <alignment horizontal="right" vertical="top" wrapText="true"/>
    </xf>
    <xf applyAlignment="true" applyBorder="true" applyFill="true" applyFont="true" applyNumberFormat="true" borderId="13" fillId="2" fontId="29" numFmtId="1001" quotePrefix="false">
      <alignment horizontal="right" vertical="top" wrapText="true"/>
    </xf>
    <xf applyAlignment="true" applyBorder="true" applyFill="true" applyFont="true" applyNumberFormat="true" borderId="13" fillId="2" fontId="26" numFmtId="1000" quotePrefix="false">
      <alignment vertical="top" wrapText="true"/>
    </xf>
    <xf applyAlignment="true" applyBorder="true" applyFill="true" applyFont="true" applyNumberFormat="true" borderId="13" fillId="2" fontId="17" numFmtId="1002" quotePrefix="false">
      <alignment vertical="top" wrapText="true"/>
    </xf>
    <xf applyAlignment="true" applyBorder="true" applyFont="true" applyNumberFormat="true" borderId="9" fillId="0" fontId="5" numFmtId="1000" quotePrefix="false">
      <alignment wrapText="true"/>
    </xf>
    <xf applyAlignment="true" applyBorder="true" applyFill="true" applyFont="true" applyNumberFormat="true" borderId="9" fillId="2" fontId="4" numFmtId="1000" quotePrefix="false">
      <alignment vertical="top" wrapText="true"/>
    </xf>
    <xf applyAlignment="true" applyBorder="true" applyFill="true" applyFont="true" applyNumberFormat="true" borderId="40" fillId="2" fontId="4" numFmtId="1000" quotePrefix="false">
      <alignment vertical="top" wrapText="true"/>
    </xf>
    <xf applyAlignment="true" applyBorder="true" applyFill="true" applyFont="true" applyNumberFormat="true" borderId="41" fillId="2" fontId="4" numFmtId="1000" quotePrefix="false">
      <alignment vertical="top" wrapText="true"/>
    </xf>
    <xf applyAlignment="true" applyBorder="true" applyFill="true" applyFont="true" applyNumberFormat="true" borderId="9" fillId="2" fontId="4" numFmtId="1001" quotePrefix="false">
      <alignment horizontal="right" vertical="top" wrapText="true"/>
    </xf>
    <xf applyAlignment="true" applyBorder="true" applyFill="true" applyFont="true" applyNumberFormat="true" borderId="41" fillId="2" fontId="4" numFmtId="1001" quotePrefix="false">
      <alignment horizontal="right" vertical="top" wrapText="true"/>
    </xf>
    <xf applyFont="true" applyNumberFormat="true" borderId="0" fillId="0" fontId="8" numFmtId="1000" quotePrefix="false"/>
    <xf applyFont="true" applyNumberFormat="true" borderId="0" fillId="0" fontId="2" numFmtId="1000" quotePrefix="false"/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1" numFmtId="1000" quotePrefix="false">
      <alignment horizontal="right"/>
    </xf>
    <xf applyAlignment="true" applyBorder="true" applyFont="true" applyNumberFormat="true" borderId="1" fillId="0" fontId="13" numFmtId="1000" quotePrefix="false">
      <alignment horizontal="center" vertical="center" wrapText="true"/>
    </xf>
    <xf applyAlignment="true" applyBorder="true" applyFont="true" applyNumberFormat="true" borderId="20" fillId="0" fontId="15" numFmtId="1000" quotePrefix="false">
      <alignment horizontal="center" vertical="center" wrapText="true"/>
    </xf>
    <xf applyAlignment="true" applyBorder="true" applyFont="true" applyNumberFormat="true" borderId="17" fillId="0" fontId="15" numFmtId="1000" quotePrefix="false">
      <alignment horizontal="center" vertical="center" wrapText="true"/>
    </xf>
    <xf applyAlignment="true" applyBorder="true" applyFont="true" applyNumberFormat="true" borderId="8" fillId="0" fontId="13" numFmtId="1000" quotePrefix="false">
      <alignment horizontal="center" vertical="center" wrapText="true"/>
    </xf>
    <xf applyAlignment="true" applyBorder="true" applyFont="true" applyNumberFormat="true" borderId="10" fillId="0" fontId="13" numFmtId="1000" quotePrefix="false">
      <alignment horizontal="center" vertical="center" wrapText="true"/>
    </xf>
    <xf applyAlignment="true" applyBorder="true" applyFont="true" applyNumberFormat="true" borderId="12" fillId="0" fontId="13" numFmtId="1000" quotePrefix="false">
      <alignment horizontal="center" vertical="center" wrapText="true"/>
    </xf>
    <xf applyAlignment="true" applyBorder="true" applyFont="true" applyNumberFormat="true" borderId="10" fillId="0" fontId="13" numFmtId="1002" quotePrefix="false">
      <alignment horizontal="center" vertical="top"/>
    </xf>
    <xf applyAlignment="true" applyBorder="true" applyFill="true" applyFont="true" applyNumberFormat="true" borderId="10" fillId="2" fontId="13" numFmtId="1001" quotePrefix="false">
      <alignment horizontal="right" vertical="top"/>
    </xf>
    <xf applyAlignment="true" applyBorder="true" applyFont="true" applyNumberFormat="true" borderId="10" fillId="0" fontId="11" numFmtId="1002" quotePrefix="false">
      <alignment horizontal="center" vertical="top"/>
    </xf>
    <xf applyAlignment="true" applyBorder="true" applyFont="true" applyNumberFormat="true" borderId="9" fillId="0" fontId="11" numFmtId="1000" quotePrefix="false">
      <alignment vertical="top" wrapText="true"/>
    </xf>
    <xf applyAlignment="true" applyBorder="true" applyFill="true" applyFont="true" applyNumberFormat="true" borderId="10" fillId="2" fontId="11" numFmtId="1001" quotePrefix="false">
      <alignment horizontal="right" vertical="top"/>
    </xf>
    <xf applyAlignment="true" applyBorder="true" applyFont="true" applyNumberFormat="true" borderId="1" fillId="0" fontId="11" numFmtId="1002" quotePrefix="false">
      <alignment horizontal="center" vertical="top"/>
    </xf>
    <xf applyAlignment="true" applyBorder="true" applyFill="true" applyFont="true" applyNumberFormat="true" borderId="1" fillId="2" fontId="11" numFmtId="1001" quotePrefix="false">
      <alignment vertical="top"/>
    </xf>
    <xf applyAlignment="true" applyBorder="true" applyFont="true" applyNumberFormat="true" borderId="11" fillId="0" fontId="11" numFmtId="1002" quotePrefix="false">
      <alignment horizontal="center" vertical="top"/>
    </xf>
    <xf applyAlignment="true" applyBorder="true" applyFill="true" applyFont="true" applyNumberFormat="true" borderId="11" fillId="2" fontId="11" numFmtId="1001" quotePrefix="false">
      <alignment vertical="top"/>
    </xf>
    <xf applyAlignment="true" applyBorder="true" applyFill="true" applyFont="true" applyNumberFormat="true" borderId="11" fillId="3" fontId="3" numFmtId="1000" quotePrefix="false">
      <alignment vertical="top" wrapText="true"/>
    </xf>
    <xf applyAlignment="true" applyBorder="true" applyFill="true" applyFont="true" applyNumberFormat="true" borderId="11" fillId="3" fontId="11" numFmtId="1002" quotePrefix="false">
      <alignment horizontal="center" vertical="top"/>
    </xf>
    <xf applyAlignment="true" applyBorder="true" applyFill="true" applyFont="true" applyNumberFormat="true" borderId="11" fillId="3" fontId="11" numFmtId="1001" quotePrefix="false">
      <alignment vertical="top"/>
    </xf>
    <xf applyAlignment="true" applyBorder="true" applyFont="true" applyNumberFormat="true" borderId="12" fillId="0" fontId="11" numFmtId="1002" quotePrefix="false">
      <alignment horizontal="center" vertical="top"/>
    </xf>
    <xf applyAlignment="true" applyBorder="true" applyFill="true" applyFont="true" applyNumberFormat="true" borderId="12" fillId="2" fontId="11" numFmtId="1001" quotePrefix="false">
      <alignment horizontal="right" vertical="top"/>
    </xf>
    <xf applyAlignment="true" applyBorder="true" applyFont="true" applyNumberFormat="true" borderId="9" fillId="0" fontId="12" numFmtId="1000" quotePrefix="false">
      <alignment vertical="top" wrapText="true"/>
    </xf>
    <xf applyAlignment="true" applyBorder="true" applyFont="true" applyNumberFormat="true" borderId="12" fillId="0" fontId="3" numFmtId="1002" quotePrefix="false">
      <alignment horizontal="center" vertical="top"/>
    </xf>
    <xf applyAlignment="true" applyBorder="true" applyFill="true" applyFont="true" applyNumberFormat="true" borderId="12" fillId="2" fontId="3" numFmtId="1001" quotePrefix="false">
      <alignment horizontal="right" vertical="top"/>
    </xf>
    <xf applyAlignment="true" applyBorder="true" applyFont="true" applyNumberFormat="true" borderId="9" fillId="0" fontId="3" numFmtId="1000" quotePrefix="false">
      <alignment vertical="top" wrapText="true"/>
    </xf>
    <xf applyAlignment="true" applyBorder="true" applyFont="true" applyNumberFormat="true" borderId="10" fillId="0" fontId="3" numFmtId="1002" quotePrefix="false">
      <alignment horizontal="center" vertical="top"/>
    </xf>
    <xf applyAlignment="true" applyBorder="true" applyFill="true" applyFont="true" applyNumberFormat="true" borderId="10" fillId="2" fontId="3" numFmtId="1001" quotePrefix="false">
      <alignment horizontal="right" vertical="top"/>
    </xf>
    <xf applyAlignment="true" applyBorder="true" applyFont="true" applyNumberFormat="true" borderId="9" fillId="0" fontId="15" numFmtId="1000" quotePrefix="false">
      <alignment vertical="top" wrapText="true"/>
    </xf>
    <xf applyAlignment="true" applyBorder="true" applyFont="true" applyNumberFormat="true" borderId="10" fillId="0" fontId="15" numFmtId="1002" quotePrefix="false">
      <alignment horizontal="center" vertical="top"/>
    </xf>
    <xf applyAlignment="true" applyBorder="true" applyFill="true" applyFont="true" applyNumberFormat="true" borderId="10" fillId="2" fontId="15" numFmtId="1001" quotePrefix="false">
      <alignment horizontal="right" vertical="top"/>
    </xf>
    <xf applyAlignment="true" applyBorder="true" applyFont="true" applyNumberFormat="true" borderId="1" fillId="0" fontId="13" numFmtId="1000" quotePrefix="false">
      <alignment vertical="top" wrapText="true"/>
    </xf>
    <xf applyAlignment="true" applyBorder="true" applyFont="true" applyNumberFormat="true" borderId="12" fillId="0" fontId="13" numFmtId="1002" quotePrefix="false">
      <alignment horizontal="center" vertical="top"/>
    </xf>
    <xf applyAlignment="true" applyBorder="true" applyFill="true" applyFont="true" applyNumberFormat="true" borderId="12" fillId="2" fontId="13" numFmtId="1001" quotePrefix="false">
      <alignment horizontal="right" vertical="top"/>
    </xf>
    <xf applyAlignment="true" applyBorder="true" applyFont="true" applyNumberFormat="true" borderId="36" fillId="0" fontId="11" numFmtId="1000" quotePrefix="false">
      <alignment vertical="top" wrapText="true"/>
    </xf>
    <xf applyAlignment="true" applyBorder="true" applyFont="true" applyNumberFormat="true" borderId="18" fillId="0" fontId="11" numFmtId="1002" quotePrefix="false">
      <alignment horizontal="center" vertical="top"/>
    </xf>
    <xf applyAlignment="true" applyBorder="true" applyFill="true" applyFont="true" applyNumberFormat="true" borderId="18" fillId="2" fontId="11" numFmtId="1001" quotePrefix="false">
      <alignment horizontal="right" vertical="top"/>
    </xf>
    <xf applyAlignment="true" applyBorder="true" applyFont="true" applyNumberFormat="true" borderId="1" fillId="0" fontId="22" numFmtId="1002" quotePrefix="false">
      <alignment horizontal="center" vertical="top" wrapText="true"/>
    </xf>
    <xf applyAlignment="true" applyBorder="true" applyFont="true" applyNumberFormat="true" borderId="1" fillId="0" fontId="11" numFmtId="1001" quotePrefix="false">
      <alignment vertical="top"/>
    </xf>
    <xf applyAlignment="true" applyBorder="true" applyFont="true" applyNumberFormat="true" borderId="1" fillId="0" fontId="25" numFmtId="1000" quotePrefix="false">
      <alignment vertical="center" wrapText="true"/>
    </xf>
    <xf applyAlignment="true" applyBorder="true" applyFont="true" applyNumberFormat="true" borderId="1" fillId="0" fontId="3" numFmtId="1002" quotePrefix="false">
      <alignment horizontal="center" vertical="top"/>
    </xf>
    <xf applyAlignment="true" applyBorder="true" applyFont="true" applyNumberFormat="true" borderId="1" fillId="0" fontId="11" numFmtId="1001" quotePrefix="false">
      <alignment horizontal="right" vertical="top"/>
    </xf>
    <xf applyAlignment="true" applyBorder="true" applyFont="true" applyNumberFormat="true" borderId="1" fillId="0" fontId="26" numFmtId="1000" quotePrefix="false">
      <alignment vertical="top" wrapText="true"/>
    </xf>
    <xf applyAlignment="true" applyBorder="true" applyFont="true" applyNumberFormat="true" borderId="47" fillId="0" fontId="26" numFmtId="1000" quotePrefix="false">
      <alignment vertical="top" wrapText="true"/>
    </xf>
    <xf applyAlignment="true" applyBorder="true" applyFont="true" applyNumberFormat="true" borderId="9" fillId="0" fontId="11" numFmtId="1002" quotePrefix="false">
      <alignment horizontal="center" vertical="top"/>
    </xf>
    <xf applyAlignment="true" applyBorder="true" applyFont="true" applyNumberFormat="true" borderId="9" fillId="0" fontId="3" numFmtId="1002" quotePrefix="false">
      <alignment horizontal="center" vertical="top"/>
    </xf>
    <xf applyAlignment="true" applyBorder="true" applyFont="true" applyNumberFormat="true" borderId="10" fillId="0" fontId="11" numFmtId="1001" quotePrefix="false">
      <alignment horizontal="right" vertical="top"/>
    </xf>
    <xf applyAlignment="true" applyBorder="true" applyFont="true" applyNumberFormat="true" borderId="43" fillId="0" fontId="26" numFmtId="1000" quotePrefix="false">
      <alignment vertical="top" wrapText="true"/>
    </xf>
    <xf applyAlignment="true" applyBorder="true" applyFont="true" applyNumberFormat="true" borderId="12" fillId="0" fontId="11" numFmtId="1001" quotePrefix="false">
      <alignment horizontal="right" vertical="top"/>
    </xf>
    <xf applyAlignment="true" applyBorder="true" applyFont="true" applyNumberFormat="true" borderId="10" fillId="0" fontId="13" numFmtId="1001" quotePrefix="false">
      <alignment horizontal="right" vertical="top"/>
    </xf>
    <xf applyAlignment="true" applyBorder="true" applyFont="true" applyNumberFormat="true" borderId="1" fillId="0" fontId="22" numFmtId="1000" quotePrefix="false">
      <alignment vertical="top" wrapText="true"/>
    </xf>
    <xf applyAlignment="true" applyBorder="true" applyFont="true" applyNumberFormat="true" borderId="48" fillId="0" fontId="3" numFmtId="1002" quotePrefix="false">
      <alignment horizontal="center" vertical="top"/>
    </xf>
    <xf applyAlignment="true" applyBorder="true" applyFont="true" applyNumberFormat="true" borderId="11" fillId="0" fontId="22" numFmtId="1000" quotePrefix="false">
      <alignment vertical="top" wrapText="true"/>
    </xf>
    <xf applyAlignment="true" applyBorder="true" applyFont="true" applyNumberFormat="true" borderId="49" fillId="0" fontId="3" numFmtId="1002" quotePrefix="false">
      <alignment horizontal="center" vertical="top"/>
    </xf>
    <xf applyAlignment="true" applyBorder="true" applyFont="true" applyNumberFormat="true" borderId="11" fillId="0" fontId="3" numFmtId="1002" quotePrefix="false">
      <alignment horizontal="center" vertical="top"/>
    </xf>
    <xf applyAlignment="true" applyBorder="true" applyFont="true" applyNumberFormat="true" borderId="19" fillId="0" fontId="3" numFmtId="1002" quotePrefix="false">
      <alignment horizontal="center" vertical="top"/>
    </xf>
    <xf applyAlignment="true" applyBorder="true" applyFont="true" applyNumberFormat="true" borderId="18" fillId="0" fontId="13" numFmtId="1001" quotePrefix="false">
      <alignment horizontal="right" vertical="top"/>
    </xf>
    <xf applyAlignment="true" applyBorder="true" applyFont="true" applyNumberFormat="true" borderId="1" fillId="0" fontId="13" numFmtId="1001" quotePrefix="false">
      <alignment horizontal="right" vertical="top"/>
    </xf>
    <xf applyAlignment="true" applyBorder="true" applyFont="true" applyNumberFormat="true" borderId="1" fillId="0" fontId="3" numFmtId="1001" quotePrefix="false">
      <alignment vertical="top"/>
    </xf>
    <xf applyAlignment="true" applyBorder="true" applyFont="true" applyNumberFormat="true" borderId="36" fillId="0" fontId="7" numFmtId="1000" quotePrefix="false">
      <alignment vertical="top" wrapText="true"/>
    </xf>
    <xf applyAlignment="true" applyBorder="true" applyFont="true" applyNumberFormat="true" borderId="18" fillId="0" fontId="11" numFmtId="1001" quotePrefix="false">
      <alignment horizontal="right" vertical="top"/>
    </xf>
    <xf applyAlignment="true" applyBorder="true" applyFont="true" applyNumberFormat="true" borderId="13" fillId="0" fontId="7" numFmtId="1000" quotePrefix="false">
      <alignment vertical="top" wrapText="true"/>
    </xf>
    <xf applyAlignment="true" applyBorder="true" applyFont="true" applyNumberFormat="true" borderId="13" fillId="0" fontId="11" numFmtId="1001" quotePrefix="false">
      <alignment horizontal="right" vertical="top"/>
    </xf>
    <xf applyAlignment="true" applyBorder="true" applyFill="true" applyFont="true" applyNumberFormat="true" borderId="1" fillId="2" fontId="17" numFmtId="1002" quotePrefix="false">
      <alignment horizontal="center" vertical="top" wrapText="true"/>
    </xf>
    <xf applyAlignment="true" applyBorder="true" applyFont="true" applyNumberFormat="true" borderId="1" fillId="0" fontId="11" numFmtId="1002" quotePrefix="false">
      <alignment horizontal="center" vertical="top" wrapText="true"/>
    </xf>
    <xf applyAlignment="true" applyBorder="true" applyFont="true" applyNumberFormat="true" borderId="1" fillId="0" fontId="5" numFmtId="1002" quotePrefix="false">
      <alignment horizontal="center" vertical="top"/>
    </xf>
    <xf applyAlignment="true" applyBorder="true" applyFont="true" applyNumberFormat="true" borderId="9" fillId="0" fontId="11" numFmtId="1001" quotePrefix="false">
      <alignment horizontal="right" vertical="top"/>
    </xf>
    <xf applyAlignment="true" applyBorder="true" applyFill="true" applyFont="true" applyNumberFormat="true" borderId="1" fillId="3" fontId="22" numFmtId="1000" quotePrefix="false">
      <alignment vertical="top" wrapText="true"/>
    </xf>
    <xf applyAlignment="true" applyBorder="true" applyFill="true" applyFont="true" applyNumberFormat="true" borderId="1" fillId="2" fontId="17" numFmtId="1000" quotePrefix="false">
      <alignment vertical="top" wrapText="true"/>
    </xf>
    <xf applyAlignment="true" applyBorder="true" applyFont="true" applyNumberFormat="true" borderId="1" fillId="0" fontId="26" numFmtId="1002" quotePrefix="false">
      <alignment horizontal="center" vertical="top" wrapText="true"/>
    </xf>
    <xf applyAlignment="true" applyBorder="true" applyFont="true" applyNumberFormat="true" borderId="1" fillId="0" fontId="4" numFmtId="1002" quotePrefix="false">
      <alignment horizontal="center" vertical="top"/>
    </xf>
    <xf applyAlignment="true" applyBorder="true" applyFont="true" applyNumberFormat="true" borderId="1" fillId="0" fontId="5" numFmtId="1000" quotePrefix="false">
      <alignment horizontal="justify" vertical="top" wrapText="true"/>
    </xf>
    <xf applyAlignment="true" applyBorder="true" applyFill="true" applyFont="true" applyNumberFormat="true" borderId="9" fillId="3" fontId="13" numFmtId="1000" quotePrefix="false">
      <alignment vertical="top" wrapText="true"/>
    </xf>
    <xf applyAlignment="true" applyBorder="true" applyFill="true" applyFont="true" applyNumberFormat="true" borderId="10" fillId="3" fontId="13" numFmtId="1002" quotePrefix="false">
      <alignment horizontal="center" vertical="top"/>
    </xf>
    <xf applyAlignment="true" applyBorder="true" applyFill="true" applyFont="true" applyNumberFormat="true" borderId="10" fillId="3" fontId="13" numFmtId="1001" quotePrefix="false">
      <alignment horizontal="right" vertical="top"/>
    </xf>
    <xf applyAlignment="true" applyBorder="true" applyFill="true" applyFont="true" applyNumberFormat="true" borderId="10" fillId="3" fontId="11" numFmtId="1002" quotePrefix="false">
      <alignment horizontal="center" vertical="top"/>
    </xf>
    <xf applyAlignment="true" applyBorder="true" applyFill="true" applyFont="true" applyNumberFormat="true" borderId="9" fillId="3" fontId="11" numFmtId="1000" quotePrefix="false">
      <alignment vertical="top" wrapText="true"/>
    </xf>
    <xf applyAlignment="true" applyBorder="true" applyFill="true" applyFont="true" applyNumberFormat="true" borderId="10" fillId="3" fontId="11" numFmtId="1001" quotePrefix="false">
      <alignment horizontal="right" vertical="top"/>
    </xf>
    <xf applyAlignment="true" applyBorder="true" applyFill="true" applyFont="true" applyNumberFormat="true" borderId="9" fillId="3" fontId="22" numFmtId="1000" quotePrefix="false">
      <alignment vertical="top" wrapText="true"/>
    </xf>
    <xf applyAlignment="true" applyBorder="true" applyFont="true" applyNumberFormat="true" borderId="20" fillId="0" fontId="13" numFmtId="1000" quotePrefix="false">
      <alignment vertical="top" wrapText="true"/>
    </xf>
    <xf applyAlignment="true" applyBorder="true" applyFont="true" applyNumberFormat="true" borderId="17" fillId="0" fontId="13" numFmtId="1000" quotePrefix="false">
      <alignment vertical="top" wrapText="true"/>
    </xf>
    <xf applyFont="true" applyNumberFormat="true" borderId="0" fillId="0" fontId="32" numFmtId="1000" quotePrefix="false"/>
    <xf applyAlignment="true" applyBorder="true" applyFont="true" applyNumberFormat="true" borderId="1" fillId="0" fontId="12" numFmtId="1000" quotePrefix="false">
      <alignment horizontal="center" vertical="center" wrapText="true"/>
    </xf>
    <xf applyAlignment="true" applyBorder="true" applyFont="true" applyNumberFormat="true" borderId="37" fillId="0" fontId="4" numFmtId="1000" quotePrefix="false">
      <alignment horizontal="center" vertical="center" wrapText="true"/>
    </xf>
    <xf applyAlignment="true" applyBorder="true" applyFont="true" applyNumberFormat="true" borderId="46" fillId="0" fontId="1" numFmtId="1000" quotePrefix="false">
      <alignment wrapText="true"/>
    </xf>
    <xf applyAlignment="true" applyBorder="true" applyFont="true" applyNumberFormat="true" borderId="5" fillId="0" fontId="12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center" vertical="center" wrapText="true"/>
    </xf>
    <xf applyAlignment="true" applyBorder="true" applyFont="true" applyNumberFormat="true" borderId="50" fillId="0" fontId="1" numFmtId="1000" quotePrefix="false">
      <alignment wrapText="true"/>
    </xf>
    <xf applyAlignment="true" applyBorder="true" applyFont="true" applyNumberFormat="true" borderId="51" fillId="0" fontId="1" numFmtId="1000" quotePrefix="false">
      <alignment wrapText="true"/>
    </xf>
    <xf applyAlignment="true" applyBorder="true" applyFill="true" applyFont="true" applyNumberFormat="true" borderId="18" fillId="2" fontId="4" numFmtId="1000" quotePrefix="false">
      <alignment horizontal="center" vertical="center" wrapText="true"/>
    </xf>
    <xf applyAlignment="true" applyBorder="true" applyFill="true" applyFont="true" applyNumberFormat="true" borderId="19" fillId="2" fontId="4" numFmtId="1000" quotePrefix="false">
      <alignment horizontal="center" vertical="center" wrapText="true"/>
    </xf>
    <xf applyAlignment="true" applyBorder="true" applyFont="true" applyNumberFormat="true" borderId="39" fillId="0" fontId="4" numFmtId="1000" quotePrefix="false">
      <alignment horizontal="center" vertical="center" wrapText="true"/>
    </xf>
    <xf applyAlignment="true" applyBorder="true" applyFont="true" applyNumberFormat="true" borderId="8" fillId="0" fontId="12" numFmtId="1000" quotePrefix="false">
      <alignment horizontal="center" vertical="center" wrapText="true"/>
    </xf>
    <xf applyAlignment="true" applyBorder="true" applyFont="true" applyNumberFormat="true" borderId="10" fillId="0" fontId="12" numFmtId="1000" quotePrefix="false">
      <alignment horizontal="center" vertical="center" wrapText="true"/>
    </xf>
    <xf applyAlignment="true" applyBorder="true" applyFont="true" applyNumberFormat="true" borderId="12" fillId="0" fontId="12" numFmtId="1000" quotePrefix="false">
      <alignment horizontal="center" vertical="center" wrapText="true"/>
    </xf>
    <xf applyAlignment="true" applyBorder="true" applyFill="true" applyFont="true" applyNumberFormat="true" borderId="10" fillId="2" fontId="4" numFmtId="1000" quotePrefix="false">
      <alignment horizontal="center" vertical="center" wrapText="true"/>
    </xf>
    <xf applyAlignment="true" applyBorder="true" applyFill="true" applyFont="true" applyNumberFormat="true" borderId="10" fillId="2" fontId="32" numFmtId="1000" quotePrefix="false">
      <alignment horizontal="center" vertical="center" wrapText="true"/>
    </xf>
    <xf applyAlignment="true" applyFont="true" applyNumberFormat="true" borderId="0" fillId="0" fontId="1" numFmtId="1000" quotePrefix="false">
      <alignment wrapText="true"/>
    </xf>
    <xf applyAlignment="true" applyBorder="true" applyFont="true" applyNumberFormat="true" borderId="10" fillId="0" fontId="12" numFmtId="1002" quotePrefix="false">
      <alignment horizontal="center" vertical="top"/>
    </xf>
    <xf applyAlignment="true" applyBorder="true" applyFill="true" applyFont="true" applyNumberFormat="true" borderId="10" fillId="2" fontId="12" numFmtId="1001" quotePrefix="false">
      <alignment horizontal="right" vertical="top" wrapText="true"/>
    </xf>
    <xf applyAlignment="true" applyBorder="true" applyFill="true" applyFont="true" applyNumberFormat="true" borderId="10" fillId="2" fontId="7" numFmtId="1001" quotePrefix="false">
      <alignment horizontal="right" vertical="top" wrapText="true"/>
    </xf>
    <xf applyAlignment="true" applyBorder="true" applyFont="true" applyNumberFormat="true" borderId="11" fillId="0" fontId="7" numFmtId="1002" quotePrefix="false">
      <alignment vertical="top"/>
    </xf>
    <xf applyAlignment="true" applyBorder="true" applyFill="true" applyFont="true" applyNumberFormat="true" borderId="11" fillId="2" fontId="7" numFmtId="1001" quotePrefix="false">
      <alignment vertical="top" wrapText="true"/>
    </xf>
    <xf applyAlignment="true" applyBorder="true" applyFont="true" applyNumberFormat="true" borderId="1" fillId="0" fontId="12" numFmtId="1000" quotePrefix="false">
      <alignment vertical="top" wrapText="true"/>
    </xf>
    <xf applyAlignment="true" applyBorder="true" applyFont="true" applyNumberFormat="true" borderId="12" fillId="0" fontId="12" numFmtId="1002" quotePrefix="false">
      <alignment horizontal="center" vertical="top"/>
    </xf>
    <xf applyAlignment="true" applyBorder="true" applyFill="true" applyFont="true" applyNumberFormat="true" borderId="12" fillId="2" fontId="12" numFmtId="1001" quotePrefix="false">
      <alignment horizontal="right" vertical="top" wrapText="true"/>
    </xf>
    <xf applyAlignment="true" applyBorder="true" applyFont="true" applyNumberFormat="true" borderId="10" fillId="0" fontId="4" numFmtId="1002" quotePrefix="false">
      <alignment horizontal="center" vertical="top"/>
    </xf>
    <xf applyAlignment="true" applyBorder="true" applyFont="true" applyNumberFormat="true" borderId="43" fillId="0" fontId="5" numFmtId="1000" quotePrefix="false">
      <alignment vertical="top" wrapText="true"/>
    </xf>
    <xf applyAlignment="true" applyBorder="true" applyFont="true" applyNumberFormat="true" borderId="48" fillId="0" fontId="7" numFmtId="1002" quotePrefix="false">
      <alignment horizontal="center" vertical="top"/>
    </xf>
    <xf applyAlignment="true" applyBorder="true" applyFont="true" applyNumberFormat="true" borderId="12" fillId="0" fontId="5" numFmtId="1002" quotePrefix="false">
      <alignment horizontal="center" vertical="top"/>
    </xf>
    <xf applyAlignment="true" applyBorder="true" applyFill="true" applyFont="true" applyNumberFormat="true" borderId="12" fillId="2" fontId="5" numFmtId="1001" quotePrefix="false">
      <alignment horizontal="right" vertical="top" wrapText="true"/>
    </xf>
    <xf applyAlignment="true" applyBorder="true" applyFont="true" applyNumberFormat="true" borderId="10" fillId="0" fontId="5" numFmtId="1002" quotePrefix="false">
      <alignment horizontal="center" vertical="top"/>
    </xf>
    <xf applyAlignment="true" applyBorder="true" applyFill="true" applyFont="true" applyNumberFormat="true" borderId="10" fillId="2" fontId="5" numFmtId="1001" quotePrefix="false">
      <alignment horizontal="right" vertical="top" wrapText="true"/>
    </xf>
    <xf applyAlignment="true" applyBorder="true" applyFill="true" applyFont="true" applyNumberFormat="true" borderId="10" fillId="2" fontId="4" numFmtId="1001" quotePrefix="false">
      <alignment horizontal="right" vertical="top" wrapText="true"/>
    </xf>
    <xf applyAlignment="true" applyBorder="true" applyFont="true" applyNumberFormat="true" borderId="1" fillId="0" fontId="7" numFmtId="1002" quotePrefix="false">
      <alignment vertical="top"/>
    </xf>
    <xf applyAlignment="true" applyBorder="true" applyFill="true" applyFont="true" applyNumberFormat="true" borderId="1" fillId="2" fontId="7" numFmtId="1001" quotePrefix="false">
      <alignment vertical="top" wrapText="true"/>
    </xf>
    <xf applyAlignment="true" applyBorder="true" applyFont="true" applyNumberFormat="true" borderId="11" fillId="0" fontId="12" numFmtId="1000" quotePrefix="false">
      <alignment vertical="top" wrapText="true"/>
    </xf>
    <xf applyAlignment="true" applyBorder="true" applyFont="true" applyNumberFormat="true" borderId="13" fillId="0" fontId="12" numFmtId="1000" quotePrefix="false">
      <alignment vertical="top" wrapText="true"/>
    </xf>
    <xf applyAlignment="true" applyBorder="true" applyFill="true" applyFont="true" applyNumberFormat="true" borderId="13" fillId="2" fontId="7" numFmtId="1001" quotePrefix="false">
      <alignment vertical="top" wrapText="true"/>
    </xf>
    <xf applyAlignment="true" applyBorder="true" applyFill="true" applyFont="true" applyNumberFormat="true" borderId="10" fillId="2" fontId="7" numFmtId="1001" quotePrefix="false">
      <alignment vertical="top" wrapText="true"/>
    </xf>
    <xf applyAlignment="true" applyBorder="true" applyFont="true" applyNumberFormat="true" borderId="20" fillId="0" fontId="12" numFmtId="1000" quotePrefix="false">
      <alignment vertical="top" wrapText="true"/>
    </xf>
    <xf applyAlignment="true" applyBorder="true" applyFont="true" applyNumberFormat="true" borderId="17" fillId="0" fontId="12" numFmtId="1000" quotePrefix="false">
      <alignment vertical="top" wrapText="true"/>
    </xf>
    <xf applyAlignment="true" applyFont="true" applyNumberFormat="true" borderId="0" fillId="0" fontId="2" numFmtId="1000" quotePrefix="false">
      <alignment horizontal="left"/>
    </xf>
    <xf applyAlignment="true" applyFont="true" applyNumberFormat="true" borderId="0" fillId="0" fontId="1" numFmtId="1000" quotePrefix="false">
      <alignment horizontal="left"/>
    </xf>
    <xf applyAlignment="true" applyFont="true" applyNumberFormat="true" borderId="0" fillId="0" fontId="27" numFmtId="1000" quotePrefix="false">
      <alignment horizontal="center"/>
    </xf>
    <xf applyAlignment="true" applyBorder="true" applyFill="true" applyFont="true" applyNumberFormat="true" borderId="12" fillId="2" fontId="4" numFmtId="1000" quotePrefix="false">
      <alignment horizontal="center" vertical="center" wrapText="true"/>
    </xf>
    <xf applyAlignment="true" applyBorder="true" applyFill="true" applyFont="true" applyNumberFormat="true" borderId="9" fillId="2" fontId="15" numFmtId="1000" quotePrefix="false">
      <alignment vertical="top" wrapText="true"/>
    </xf>
    <xf applyAlignment="true" applyBorder="true" applyFill="true" applyFont="true" applyNumberFormat="true" borderId="10" fillId="2" fontId="4" numFmtId="1001" quotePrefix="false">
      <alignment horizontal="right" vertical="top"/>
    </xf>
    <xf applyAlignment="true" applyBorder="true" applyFill="true" applyFont="true" applyNumberFormat="true" borderId="9" fillId="2" fontId="21" numFmtId="1000" quotePrefix="false">
      <alignment vertical="top" wrapText="true"/>
    </xf>
    <xf applyAlignment="true" applyBorder="true" applyFill="true" applyFont="true" applyNumberFormat="true" borderId="10" fillId="2" fontId="21" numFmtId="1001" quotePrefix="false">
      <alignment horizontal="right" vertical="top"/>
    </xf>
    <xf applyAlignment="true" applyBorder="true" applyFill="true" applyFont="true" applyNumberFormat="true" borderId="11" fillId="2" fontId="5" numFmtId="1000" quotePrefix="false">
      <alignment vertical="top" wrapText="true"/>
    </xf>
    <xf applyAlignment="true" applyBorder="true" applyFill="true" applyFont="true" applyNumberFormat="true" borderId="11" fillId="2" fontId="5" numFmtId="1002" quotePrefix="false">
      <alignment vertical="top"/>
    </xf>
    <xf applyAlignment="true" applyBorder="true" applyFill="true" applyFont="true" applyNumberFormat="true" borderId="11" fillId="2" fontId="5" numFmtId="1001" quotePrefix="false">
      <alignment vertical="top"/>
    </xf>
    <xf applyAlignment="true" applyBorder="true" applyFill="true" applyFont="true" applyNumberFormat="true" borderId="11" fillId="3" fontId="5" numFmtId="1000" quotePrefix="false">
      <alignment vertical="top" wrapText="true"/>
    </xf>
    <xf applyAlignment="true" applyBorder="true" applyFill="true" applyFont="true" applyNumberFormat="true" borderId="1" fillId="2" fontId="5" numFmtId="1000" quotePrefix="false">
      <alignment vertical="top" wrapText="true"/>
    </xf>
    <xf applyAlignment="true" applyBorder="true" applyFill="true" applyFont="true" applyNumberFormat="true" borderId="1" fillId="2" fontId="5" numFmtId="1001" quotePrefix="false">
      <alignment vertical="top"/>
    </xf>
    <xf applyAlignment="true" applyBorder="true" applyFill="true" applyFont="true" applyNumberFormat="true" borderId="9" fillId="2" fontId="5" numFmtId="1000" quotePrefix="false">
      <alignment vertical="top" wrapText="true"/>
    </xf>
    <xf applyAlignment="true" applyBorder="true" applyFill="true" applyFont="true" applyNumberFormat="true" borderId="10" fillId="2" fontId="7" numFmtId="1002" quotePrefix="false">
      <alignment horizontal="center" vertical="top"/>
    </xf>
    <xf applyAlignment="true" applyBorder="true" applyFill="true" applyFont="true" applyNumberFormat="true" borderId="10" fillId="2" fontId="7" numFmtId="1001" quotePrefix="false">
      <alignment horizontal="right" vertical="top"/>
    </xf>
    <xf applyAlignment="true" applyBorder="true" applyFill="true" applyFont="true" applyNumberFormat="true" borderId="12" fillId="2" fontId="5" numFmtId="1001" quotePrefix="false">
      <alignment horizontal="right" vertical="top"/>
    </xf>
    <xf applyAlignment="true" applyBorder="true" applyFont="true" applyNumberFormat="true" borderId="11" fillId="0" fontId="7" numFmtId="1000" quotePrefix="false">
      <alignment vertical="top" wrapText="true"/>
    </xf>
    <xf applyAlignment="true" applyBorder="true" applyFont="true" applyNumberFormat="true" borderId="9" fillId="0" fontId="29" numFmtId="1000" quotePrefix="false">
      <alignment vertical="top" wrapText="true"/>
    </xf>
    <xf applyAlignment="true" applyBorder="true" applyFill="true" applyFont="true" applyNumberFormat="true" borderId="10" fillId="2" fontId="5" numFmtId="1001" quotePrefix="false">
      <alignment horizontal="right" vertical="top"/>
    </xf>
    <xf applyAlignment="true" applyBorder="true" applyFill="true" applyFont="true" applyNumberFormat="true" borderId="1" fillId="2" fontId="21" numFmtId="1000" quotePrefix="false">
      <alignment vertical="top" wrapText="true"/>
    </xf>
    <xf applyAlignment="true" applyBorder="true" applyFill="true" applyFont="true" applyNumberFormat="true" borderId="1" fillId="2" fontId="21" numFmtId="1001" quotePrefix="false">
      <alignment horizontal="right" vertical="top"/>
    </xf>
    <xf applyAlignment="true" applyBorder="true" applyFill="true" applyFont="true" applyNumberFormat="true" borderId="10" fillId="2" fontId="33" numFmtId="1001" quotePrefix="false">
      <alignment horizontal="right" vertical="top"/>
    </xf>
    <xf applyAlignment="true" applyBorder="true" applyFill="true" applyFont="true" applyNumberFormat="true" borderId="1" fillId="2" fontId="33" numFmtId="1001" quotePrefix="false">
      <alignment vertical="top"/>
    </xf>
    <xf applyAlignment="true" applyBorder="true" applyFill="true" applyFont="true" applyNumberFormat="true" borderId="10" fillId="2" fontId="1" numFmtId="1002" quotePrefix="false">
      <alignment vertical="top"/>
    </xf>
    <xf applyAlignment="true" applyBorder="true" applyFill="true" applyFont="true" applyNumberFormat="true" borderId="19" fillId="2" fontId="5" numFmtId="1001" quotePrefix="false">
      <alignment vertical="top"/>
    </xf>
    <xf applyAlignment="true" applyBorder="true" applyFont="true" applyNumberFormat="true" borderId="10" fillId="0" fontId="5" numFmtId="1001" quotePrefix="false">
      <alignment horizontal="right" vertical="top"/>
    </xf>
    <xf applyAlignment="true" applyBorder="true" applyFill="true" applyFont="true" applyNumberFormat="true" borderId="10" fillId="2" fontId="1" numFmtId="1002" quotePrefix="false">
      <alignment horizontal="center" vertical="top"/>
    </xf>
    <xf applyAlignment="true" applyBorder="true" applyFont="true" applyNumberFormat="true" borderId="52" fillId="0" fontId="30" numFmtId="1000" quotePrefix="false">
      <alignment vertical="top" wrapText="true"/>
    </xf>
    <xf applyAlignment="true" applyBorder="true" applyFont="true" applyNumberFormat="true" borderId="11" fillId="0" fontId="29" numFmtId="1002" quotePrefix="false">
      <alignment horizontal="center" vertical="top"/>
    </xf>
    <xf applyAlignment="true" applyBorder="true" applyFill="true" applyFont="true" applyNumberFormat="true" borderId="18" fillId="2" fontId="7" numFmtId="1001" quotePrefix="false">
      <alignment horizontal="right" vertical="top"/>
    </xf>
    <xf applyAlignment="true" applyBorder="true" applyFont="true" applyNumberFormat="true" borderId="43" fillId="0" fontId="17" numFmtId="1000" quotePrefix="false">
      <alignment vertical="top" wrapText="true"/>
    </xf>
    <xf applyAlignment="true" applyBorder="true" applyFill="true" applyFont="true" applyNumberFormat="true" borderId="48" fillId="2" fontId="5" numFmtId="1002" quotePrefix="false">
      <alignment horizontal="center" vertical="top"/>
    </xf>
    <xf applyAlignment="true" applyBorder="true" applyFill="true" applyFont="true" applyNumberFormat="true" borderId="1" fillId="2" fontId="5" numFmtId="1001" quotePrefix="false">
      <alignment horizontal="right" vertical="top"/>
    </xf>
    <xf applyAlignment="true" applyBorder="true" applyFont="true" applyNumberFormat="true" borderId="42" fillId="0" fontId="17" numFmtId="1000" quotePrefix="false">
      <alignment vertical="top" wrapText="true"/>
    </xf>
    <xf applyAlignment="true" applyBorder="true" applyFont="true" applyNumberFormat="true" borderId="11" fillId="0" fontId="7" numFmtId="1002" quotePrefix="false">
      <alignment horizontal="center" vertical="top"/>
    </xf>
    <xf applyAlignment="true" applyBorder="true" applyFill="true" applyFont="true" applyNumberFormat="true" borderId="49" fillId="2" fontId="5" numFmtId="1002" quotePrefix="false">
      <alignment horizontal="center" vertical="top"/>
    </xf>
    <xf applyAlignment="true" applyBorder="true" applyFont="true" applyNumberFormat="true" borderId="11" fillId="0" fontId="5" numFmtId="1001" quotePrefix="false">
      <alignment vertical="center"/>
    </xf>
    <xf applyFont="true" applyNumberFormat="true" borderId="0" fillId="0" fontId="1" numFmtId="1004" quotePrefix="false"/>
    <xf applyAlignment="true" applyBorder="true" applyFont="true" applyNumberFormat="true" borderId="1" fillId="0" fontId="30" numFmtId="1000" quotePrefix="false">
      <alignment vertical="top" wrapText="true"/>
    </xf>
    <xf applyAlignment="true" applyBorder="true" applyFont="true" applyNumberFormat="true" borderId="1" fillId="0" fontId="12" numFmtId="1002" quotePrefix="false">
      <alignment horizontal="center" vertical="top"/>
    </xf>
    <xf applyAlignment="true" applyBorder="true" applyFont="true" applyNumberFormat="true" borderId="1" fillId="0" fontId="4" numFmtId="1001" quotePrefix="false">
      <alignment vertical="center"/>
    </xf>
    <xf applyAlignment="true" applyBorder="true" applyFill="true" applyFont="true" applyNumberFormat="true" borderId="1" fillId="3" fontId="34" numFmtId="1000" quotePrefix="false">
      <alignment vertical="top" wrapText="true"/>
    </xf>
    <xf applyAlignment="true" applyBorder="true" applyFill="true" applyFont="true" applyNumberFormat="true" borderId="1" fillId="3" fontId="5" numFmtId="1002" quotePrefix="false">
      <alignment horizontal="center" vertical="top"/>
    </xf>
    <xf applyAlignment="true" applyBorder="true" applyFill="true" applyFont="true" applyNumberFormat="true" borderId="1" fillId="3" fontId="5" numFmtId="1001" quotePrefix="false">
      <alignment vertical="center"/>
    </xf>
    <xf applyAlignment="true" applyBorder="true" applyFill="true" applyFont="true" applyNumberFormat="true" borderId="1" fillId="2" fontId="30" numFmtId="1000" quotePrefix="false">
      <alignment vertical="top" wrapText="true"/>
    </xf>
    <xf applyAlignment="true" applyBorder="true" applyFill="true" applyFont="true" applyNumberFormat="true" borderId="1" fillId="3" fontId="20" numFmtId="1002" quotePrefix="false">
      <alignment horizontal="center" vertical="top"/>
    </xf>
    <xf applyAlignment="true" applyBorder="true" applyFill="true" applyFont="true" applyNumberFormat="true" borderId="1" fillId="3" fontId="35" numFmtId="1002" quotePrefix="false">
      <alignment horizontal="center" vertical="top"/>
    </xf>
    <xf applyAlignment="true" applyBorder="true" applyFill="true" applyFont="true" applyNumberFormat="true" borderId="1" fillId="3" fontId="21" numFmtId="1001" quotePrefix="false">
      <alignment vertical="center"/>
    </xf>
    <xf applyAlignment="true" applyBorder="true" applyFill="true" applyFont="true" applyNumberFormat="true" borderId="1" fillId="2" fontId="17" numFmtId="1002" quotePrefix="false">
      <alignment horizontal="center" vertical="top"/>
    </xf>
    <xf applyAlignment="true" applyBorder="true" applyFont="true" applyNumberFormat="true" borderId="1" fillId="0" fontId="17" numFmtId="1002" quotePrefix="false">
      <alignment horizontal="center" vertical="top"/>
    </xf>
    <xf applyAlignment="true" applyBorder="true" applyFill="true" applyFont="true" applyNumberFormat="true" borderId="1" fillId="3" fontId="17" numFmtId="1001" quotePrefix="false">
      <alignment vertical="center"/>
    </xf>
    <xf applyAlignment="true" applyBorder="true" applyFont="true" applyNumberFormat="true" borderId="1" fillId="0" fontId="17" numFmtId="1001" quotePrefix="false">
      <alignment vertical="center"/>
    </xf>
    <xf applyAlignment="true" applyBorder="true" applyFont="true" applyNumberFormat="true" borderId="1" fillId="0" fontId="30" numFmtId="1002" quotePrefix="false">
      <alignment horizontal="center" vertical="top"/>
    </xf>
    <xf applyAlignment="true" applyBorder="true" applyFont="true" applyNumberFormat="true" borderId="1" fillId="0" fontId="30" numFmtId="1001" quotePrefix="false">
      <alignment vertical="center"/>
    </xf>
    <xf applyAlignment="true" applyBorder="true" applyFill="true" applyFont="true" applyNumberFormat="true" borderId="1" fillId="2" fontId="4" numFmtId="1000" quotePrefix="false">
      <alignment vertical="top" wrapText="true"/>
    </xf>
    <xf applyAlignment="true" applyBorder="true" applyFill="true" applyFont="true" applyNumberFormat="true" borderId="1" fillId="2" fontId="1" numFmtId="1002" quotePrefix="false">
      <alignment vertical="top"/>
    </xf>
    <xf applyAlignment="true" applyBorder="true" applyFill="true" applyFont="true" applyNumberFormat="true" borderId="1" fillId="2" fontId="4" numFmtId="1001" quotePrefix="false">
      <alignment horizontal="right" vertical="top"/>
    </xf>
    <xf applyAlignment="true" applyBorder="true" applyFill="true" applyFont="true" applyNumberFormat="true" borderId="1" fillId="2" fontId="4" numFmtId="1000" quotePrefix="false">
      <alignment horizontal="right"/>
    </xf>
    <xf applyAlignment="true" applyBorder="true" applyFill="true" applyFont="true" applyNumberFormat="true" borderId="20" fillId="2" fontId="4" numFmtId="1000" quotePrefix="false">
      <alignment horizontal="right"/>
    </xf>
    <xf applyAlignment="true" applyBorder="true" applyFill="true" applyFont="true" applyNumberFormat="true" borderId="17" fillId="2" fontId="4" numFmtId="1000" quotePrefix="false">
      <alignment horizontal="right"/>
    </xf>
    <xf applyAlignment="true" applyBorder="true" applyFill="true" applyFont="true" applyNumberFormat="true" borderId="10" fillId="2" fontId="12" numFmtId="1001" quotePrefix="false">
      <alignment horizontal="right" vertical="top"/>
    </xf>
    <xf applyAlignment="true" applyFont="true" applyNumberFormat="true" borderId="0" fillId="0" fontId="3" numFmtId="1000" quotePrefix="false">
      <alignment horizontal="left"/>
    </xf>
    <xf applyAlignment="true" applyBorder="true" applyFill="true" applyFont="true" applyNumberFormat="true" borderId="2" fillId="2" fontId="4" numFmtId="1000" quotePrefix="false">
      <alignment horizontal="center" vertical="center" wrapText="true"/>
    </xf>
    <xf applyAlignment="true" applyBorder="true" applyFill="true" applyFont="true" applyNumberFormat="true" borderId="3" fillId="2" fontId="4" numFmtId="1000" quotePrefix="false">
      <alignment horizontal="center" vertical="center" wrapText="true"/>
    </xf>
    <xf applyAlignment="true" applyBorder="true" applyFill="true" applyFont="true" applyNumberFormat="true" borderId="4" fillId="2" fontId="4" numFmtId="1000" quotePrefix="false">
      <alignment horizontal="center" vertical="center" wrapText="true"/>
    </xf>
    <xf applyAlignment="true" applyBorder="true" applyFill="true" applyFont="true" applyNumberFormat="true" borderId="6" fillId="2" fontId="4" numFmtId="1000" quotePrefix="false">
      <alignment horizontal="center" vertical="center" wrapText="true"/>
    </xf>
    <xf applyAlignment="true" applyBorder="true" applyFill="true" applyFont="true" applyNumberFormat="true" borderId="7" fillId="2" fontId="4" numFmtId="1000" quotePrefix="false">
      <alignment horizontal="center" vertical="center" wrapText="true"/>
    </xf>
    <xf applyAlignment="true" applyBorder="true" applyFill="true" applyFont="true" applyNumberFormat="true" borderId="11" fillId="2" fontId="15" numFmtId="1000" quotePrefix="false">
      <alignment vertical="top" wrapText="true"/>
    </xf>
    <xf applyAlignment="true" applyBorder="true" applyFill="true" applyFont="true" applyNumberFormat="true" borderId="11" fillId="2" fontId="4" numFmtId="1002" quotePrefix="false">
      <alignment vertical="top"/>
    </xf>
    <xf applyAlignment="true" applyBorder="true" applyFill="true" applyFont="true" applyNumberFormat="true" borderId="11" fillId="2" fontId="4" numFmtId="1001" quotePrefix="false">
      <alignment vertical="top" wrapText="true"/>
    </xf>
    <xf applyAlignment="true" applyBorder="true" applyFill="true" applyFont="true" applyNumberFormat="true" borderId="12" fillId="2" fontId="21" numFmtId="1001" quotePrefix="false">
      <alignment horizontal="right" vertical="top" wrapText="true"/>
    </xf>
    <xf applyAlignment="true" applyBorder="true" applyFill="true" applyFont="true" applyNumberFormat="true" borderId="11" fillId="2" fontId="5" numFmtId="1001" quotePrefix="false">
      <alignment vertical="top" wrapText="true"/>
    </xf>
    <xf applyAlignment="true" applyBorder="true" applyFill="true" applyFont="true" applyNumberFormat="true" borderId="1" fillId="2" fontId="5" numFmtId="1001" quotePrefix="false">
      <alignment vertical="top" wrapText="true"/>
    </xf>
    <xf applyAlignment="true" applyBorder="true" applyFill="true" applyFont="true" applyNumberFormat="true" borderId="10" fillId="2" fontId="21" numFmtId="1001" quotePrefix="false">
      <alignment horizontal="right" vertical="top" wrapText="true"/>
    </xf>
    <xf applyAlignment="true" applyBorder="true" applyFill="true" applyFont="true" applyNumberFormat="true" borderId="52" fillId="2" fontId="25" numFmtId="1000" quotePrefix="false">
      <alignment vertical="top" wrapText="true"/>
    </xf>
    <xf applyAlignment="true" applyBorder="true" applyFill="true" applyFont="true" applyNumberFormat="true" borderId="1" fillId="2" fontId="12" numFmtId="1002" quotePrefix="false">
      <alignment horizontal="center" vertical="top"/>
    </xf>
    <xf applyAlignment="true" applyBorder="true" applyFill="true" applyFont="true" applyNumberFormat="true" borderId="1" fillId="2" fontId="26" numFmtId="1000" quotePrefix="false">
      <alignment vertical="top" wrapText="true"/>
    </xf>
    <xf applyAlignment="true" applyBorder="true" applyFont="true" applyNumberFormat="true" borderId="9" fillId="0" fontId="36" numFmtId="1000" quotePrefix="false">
      <alignment vertical="top" wrapText="true"/>
    </xf>
    <xf applyAlignment="true" applyBorder="true" applyFont="true" applyNumberFormat="true" borderId="10" fillId="0" fontId="33" numFmtId="1002" quotePrefix="false">
      <alignment horizontal="center" vertical="top"/>
    </xf>
    <xf applyAlignment="true" applyFont="true" applyNumberFormat="true" borderId="0" fillId="0" fontId="37" numFmtId="1000" quotePrefix="false">
      <alignment horizontal="center"/>
    </xf>
    <xf applyAlignment="true" applyBorder="true" applyFont="true" applyNumberFormat="true" borderId="11" fillId="0" fontId="15" numFmtId="1000" quotePrefix="false">
      <alignment vertical="center" wrapText="true"/>
    </xf>
    <xf applyAlignment="true" applyBorder="true" applyFont="true" applyNumberFormat="true" borderId="11" fillId="0" fontId="15" numFmtId="1001" quotePrefix="false">
      <alignment vertical="center" wrapText="true"/>
    </xf>
    <xf applyAlignment="true" applyBorder="true" applyFont="true" applyNumberFormat="true" borderId="1" fillId="0" fontId="15" numFmtId="1000" quotePrefix="false">
      <alignment horizontal="center" vertical="top" wrapText="true"/>
    </xf>
    <xf applyAlignment="true" applyBorder="true" applyFont="true" applyNumberFormat="true" borderId="12" fillId="0" fontId="4" numFmtId="1001" quotePrefix="false">
      <alignment horizontal="center" vertical="top" wrapText="true"/>
    </xf>
    <xf applyAlignment="true" applyBorder="true" applyFont="true" applyNumberFormat="true" borderId="9" fillId="0" fontId="15" numFmtId="1000" quotePrefix="false">
      <alignment horizontal="center" vertical="top" wrapText="true"/>
    </xf>
    <xf applyAlignment="true" applyBorder="true" applyFont="true" applyNumberFormat="true" borderId="10" fillId="0" fontId="12" numFmtId="1001" quotePrefix="false">
      <alignment horizontal="center" vertical="top" wrapText="true"/>
    </xf>
    <xf applyAlignment="true" applyBorder="true" applyFont="true" applyNumberFormat="true" borderId="9" fillId="0" fontId="3" numFmtId="1000" quotePrefix="false">
      <alignment horizontal="center" vertical="top" wrapText="true"/>
    </xf>
    <xf applyAlignment="true" applyBorder="true" applyFont="true" applyNumberFormat="true" borderId="10" fillId="0" fontId="7" numFmtId="1001" quotePrefix="false">
      <alignment horizontal="center" vertical="top" wrapText="true"/>
    </xf>
    <xf applyAlignment="true" applyBorder="true" applyFont="true" applyNumberFormat="true" borderId="10" fillId="0" fontId="4" numFmtId="1001" quotePrefix="false">
      <alignment horizontal="center" vertical="top" wrapText="true"/>
    </xf>
    <xf applyAlignment="true" applyBorder="true" applyFont="true" applyNumberFormat="true" borderId="10" fillId="0" fontId="5" numFmtId="1001" quotePrefix="false">
      <alignment horizontal="center" vertical="top" wrapText="true"/>
    </xf>
    <xf applyAlignment="true" applyBorder="true" applyFont="true" applyNumberFormat="true" borderId="11" fillId="0" fontId="5" numFmtId="1001" quotePrefix="false">
      <alignment horizontal="center" vertical="top" wrapText="true"/>
    </xf>
    <xf applyAlignment="true" applyBorder="true" applyFont="true" applyNumberFormat="true" borderId="12" fillId="0" fontId="3" numFmtId="1000" quotePrefix="false">
      <alignment vertical="top" wrapText="true"/>
    </xf>
    <xf applyAlignment="true" applyBorder="true" applyFont="true" applyNumberFormat="true" borderId="12" fillId="0" fontId="5" numFmtId="1001" quotePrefix="false">
      <alignment horizontal="center" vertical="top" wrapText="true"/>
    </xf>
    <xf applyAlignment="true" applyFont="true" applyNumberFormat="true" borderId="0" fillId="0" fontId="37" numFmtId="1000" quotePrefix="false">
      <alignment horizontal="right"/>
    </xf>
    <xf applyAlignment="true" applyBorder="true" applyFont="true" applyNumberFormat="true" borderId="2" fillId="0" fontId="15" numFmtId="1000" quotePrefix="false">
      <alignment horizontal="center" vertical="center" wrapText="true"/>
    </xf>
    <xf applyAlignment="true" applyBorder="true" applyFont="true" applyNumberFormat="true" borderId="5" fillId="0" fontId="15" numFmtId="1000" quotePrefix="false">
      <alignment horizontal="center" vertical="center" wrapText="true"/>
    </xf>
    <xf applyAlignment="true" applyBorder="true" applyFont="true" applyNumberFormat="true" borderId="6" fillId="0" fontId="15" numFmtId="1000" quotePrefix="false">
      <alignment horizontal="center" vertical="center" wrapText="true"/>
    </xf>
    <xf applyAlignment="true" applyBorder="true" applyFont="true" applyNumberFormat="true" borderId="7" fillId="0" fontId="15" numFmtId="1000" quotePrefix="false">
      <alignment horizontal="center" vertical="center" wrapText="true"/>
    </xf>
    <xf applyAlignment="true" applyBorder="true" applyFont="true" applyNumberFormat="true" borderId="8" fillId="0" fontId="15" numFmtId="1000" quotePrefix="false">
      <alignment horizontal="center" vertical="center" wrapText="true"/>
    </xf>
    <xf applyAlignment="true" applyBorder="true" applyFont="true" applyNumberFormat="true" borderId="12" fillId="0" fontId="15" numFmtId="1000" quotePrefix="false">
      <alignment horizontal="center" vertical="center" wrapText="true"/>
    </xf>
    <xf applyAlignment="true" applyBorder="true" applyFont="true" applyNumberFormat="true" borderId="11" fillId="0" fontId="7" numFmtId="1001" quotePrefix="false">
      <alignment vertical="top" wrapText="true"/>
    </xf>
    <xf applyAlignment="true" applyBorder="true" applyFont="true" applyNumberFormat="true" borderId="12" fillId="0" fontId="12" numFmtId="1001" quotePrefix="false">
      <alignment horizontal="center" vertical="top" wrapText="true"/>
    </xf>
    <xf applyAlignment="true" applyBorder="true" applyFont="true" applyNumberFormat="true" borderId="12" fillId="0" fontId="7" numFmtId="1001" quotePrefix="false">
      <alignment horizontal="center" vertical="top" wrapText="true"/>
    </xf>
    <xf applyAlignment="true" applyFont="true" applyNumberFormat="true" borderId="0" fillId="0" fontId="10" numFmtId="1005" quotePrefix="false">
      <alignment vertical="top" wrapText="true"/>
    </xf>
    <xf applyAlignment="true" applyFont="true" applyNumberFormat="true" borderId="0" fillId="0" fontId="11" numFmtId="1005" quotePrefix="false">
      <alignment horizontal="right" vertical="top" wrapText="true"/>
    </xf>
    <xf applyAlignment="true" applyFont="true" applyNumberFormat="true" borderId="0" fillId="0" fontId="11" numFmtId="1000" quotePrefix="false">
      <alignment horizontal="right" vertical="center" wrapText="true"/>
    </xf>
    <xf applyAlignment="true" applyFont="true" applyNumberFormat="true" borderId="0" fillId="0" fontId="38" numFmtId="1005" quotePrefix="false">
      <alignment vertical="top" wrapText="true"/>
    </xf>
    <xf applyAlignment="true" applyFont="true" applyNumberFormat="true" borderId="0" fillId="0" fontId="12" numFmtId="1000" quotePrefix="false">
      <alignment horizontal="center" vertical="center" wrapText="true"/>
    </xf>
    <xf applyAlignment="true" applyFont="true" applyNumberFormat="true" borderId="0" fillId="0" fontId="39" numFmtId="1000" quotePrefix="false">
      <alignment horizontal="center" vertical="center" wrapText="true"/>
    </xf>
    <xf applyAlignment="true" applyFont="true" applyNumberFormat="true" borderId="0" fillId="0" fontId="39" numFmtId="1000" quotePrefix="false">
      <alignment horizontal="right" wrapText="true"/>
    </xf>
    <xf applyAlignment="true" applyFont="true" applyNumberFormat="true" borderId="0" fillId="0" fontId="39" numFmtId="1000" quotePrefix="false">
      <alignment wrapText="true"/>
    </xf>
    <xf applyAlignment="true" applyBorder="true" applyFont="true" applyNumberFormat="true" borderId="13" fillId="0" fontId="39" numFmtId="1000" quotePrefix="false">
      <alignment horizontal="center" vertical="center" wrapText="true"/>
    </xf>
    <xf applyAlignment="true" applyBorder="true" applyFont="true" applyNumberFormat="true" borderId="13" fillId="0" fontId="12" numFmtId="1000" quotePrefix="false">
      <alignment horizontal="center" vertical="center" wrapText="true"/>
    </xf>
    <xf applyAlignment="true" applyBorder="true" applyFont="true" applyNumberFormat="true" borderId="13" fillId="0" fontId="12" numFmtId="1001" quotePrefix="false">
      <alignment horizontal="right" vertical="top" wrapText="true"/>
    </xf>
    <xf applyAlignment="true" applyBorder="true" applyFont="true" applyNumberFormat="true" borderId="13" fillId="0" fontId="29" numFmtId="1000" quotePrefix="false">
      <alignment vertical="top" wrapText="true"/>
    </xf>
    <xf applyAlignment="true" applyBorder="true" applyFont="true" applyNumberFormat="true" borderId="13" fillId="0" fontId="29" numFmtId="1001" quotePrefix="false">
      <alignment horizontal="right" vertical="top" wrapText="true"/>
    </xf>
    <xf applyAlignment="true" applyBorder="true" applyFont="true" applyNumberFormat="true" borderId="13" fillId="0" fontId="36" numFmtId="1000" quotePrefix="false">
      <alignment vertical="top" wrapText="true"/>
    </xf>
    <xf applyAlignment="true" applyBorder="true" applyFont="true" applyNumberFormat="true" borderId="13" fillId="0" fontId="17" numFmtId="1001" quotePrefix="false">
      <alignment horizontal="right" vertical="top" wrapText="true"/>
    </xf>
    <xf applyAlignment="true" applyFont="true" applyNumberFormat="true" borderId="0" fillId="0" fontId="7" numFmtId="1005" quotePrefix="false">
      <alignment vertical="top" wrapText="true"/>
    </xf>
    <xf applyAlignment="true" applyBorder="true" applyFont="true" applyNumberFormat="true" borderId="13" fillId="0" fontId="39" numFmtId="1001" quotePrefix="false">
      <alignment vertical="top" wrapText="true"/>
    </xf>
    <xf applyAlignment="true" applyBorder="true" applyFont="true" applyNumberFormat="true" borderId="13" fillId="0" fontId="39" numFmtId="1001" quotePrefix="false">
      <alignment horizontal="right" vertical="top" wrapText="true"/>
    </xf>
    <xf applyAlignment="true" applyBorder="true" applyFont="true" applyNumberFormat="true" borderId="13" fillId="0" fontId="40" numFmtId="1001" quotePrefix="false">
      <alignment vertical="top" wrapText="true"/>
    </xf>
    <xf applyAlignment="true" applyBorder="true" applyFont="true" applyNumberFormat="true" borderId="13" fillId="0" fontId="40" numFmtId="1001" quotePrefix="false">
      <alignment horizontal="right" vertical="top" wrapText="true"/>
    </xf>
    <xf applyAlignment="true" applyBorder="true" applyFont="true" applyNumberFormat="true" borderId="13" fillId="0" fontId="29" numFmtId="1001" quotePrefix="false">
      <alignment vertical="top" wrapText="true"/>
    </xf>
    <xf applyAlignment="true" applyBorder="true" applyFont="true" applyNumberFormat="true" borderId="13" fillId="0" fontId="17" numFmtId="1001" quotePrefix="false">
      <alignment vertical="top" wrapText="true"/>
    </xf>
    <xf applyAlignment="true" applyBorder="true" applyFont="true" applyNumberFormat="true" borderId="13" fillId="0" fontId="27" numFmtId="1000" quotePrefix="false">
      <alignment vertical="top" wrapText="true"/>
    </xf>
    <xf applyAlignment="true" applyBorder="true" applyFont="true" applyNumberFormat="true" borderId="13" fillId="0" fontId="27" numFmtId="1001" quotePrefix="false">
      <alignment vertical="top" wrapText="true"/>
    </xf>
    <xf applyAlignment="true" applyBorder="true" applyFont="true" applyNumberFormat="true" borderId="13" fillId="0" fontId="27" numFmtId="1001" quotePrefix="false">
      <alignment horizontal="right" vertical="top" wrapText="true"/>
    </xf>
    <xf applyAlignment="true" applyBorder="true" applyFont="true" applyNumberFormat="true" borderId="13" fillId="0" fontId="30" numFmtId="1000" quotePrefix="false">
      <alignment vertical="top" wrapText="true"/>
    </xf>
    <xf applyAlignment="true" applyBorder="true" applyFont="true" applyNumberFormat="true" borderId="13" fillId="0" fontId="30" numFmtId="1001" quotePrefix="false">
      <alignment vertical="top" wrapText="true"/>
    </xf>
    <xf applyAlignment="true" applyBorder="true" applyFont="true" applyNumberFormat="true" borderId="13" fillId="0" fontId="30" numFmtId="1001" quotePrefix="false">
      <alignment horizontal="right" vertical="top" wrapText="true"/>
    </xf>
    <xf applyAlignment="true" applyBorder="true" applyFont="true" applyNumberFormat="true" borderId="13" fillId="0" fontId="7" numFmtId="1000" quotePrefix="false">
      <alignment horizontal="center" vertical="center" wrapText="true"/>
    </xf>
    <xf applyAlignment="true" applyBorder="true" applyFont="true" applyNumberFormat="true" borderId="13" fillId="0" fontId="38" numFmtId="1000" quotePrefix="false">
      <alignment horizontal="center" vertical="center" wrapText="true"/>
    </xf>
    <xf applyAlignment="true" applyBorder="true" applyFont="true" applyNumberFormat="true" borderId="34" fillId="0" fontId="7" numFmtId="1000" quotePrefix="false">
      <alignment horizontal="center" vertical="center" wrapText="true"/>
    </xf>
    <xf applyAlignment="true" applyBorder="true" applyFont="true" applyNumberFormat="true" borderId="14" fillId="0" fontId="7" numFmtId="1000" quotePrefix="false">
      <alignment horizontal="center" vertical="center" wrapText="true"/>
    </xf>
    <xf applyAlignment="true" applyBorder="true" applyFont="true" applyNumberFormat="true" borderId="13" fillId="0" fontId="5" numFmtId="1000" quotePrefix="false">
      <alignment horizontal="center" wrapText="true"/>
    </xf>
    <xf applyAlignment="true" applyBorder="true" applyFont="true" applyNumberFormat="true" borderId="13" fillId="0" fontId="5" numFmtId="1000" quotePrefix="false">
      <alignment horizontal="center" vertical="center"/>
    </xf>
    <xf applyAlignment="true" applyBorder="true" applyFont="true" applyNumberFormat="true" borderId="13" fillId="0" fontId="7" numFmtId="1006" quotePrefix="false">
      <alignment horizontal="center" vertical="center" wrapText="true"/>
    </xf>
    <xf applyAlignment="true" applyBorder="true" applyFont="true" applyNumberFormat="true" borderId="13" fillId="0" fontId="2" numFmtId="1000" quotePrefix="false">
      <alignment horizontal="center" wrapText="true"/>
    </xf>
    <xf applyAlignment="true" applyBorder="true" applyFont="true" applyNumberFormat="true" borderId="13" fillId="0" fontId="6" numFmtId="1000" quotePrefix="false">
      <alignment horizontal="center" wrapText="true"/>
    </xf>
    <xf applyAlignment="true" applyBorder="true" applyFont="true" applyNumberFormat="true" borderId="14" fillId="0" fontId="6" numFmtId="1000" quotePrefix="false">
      <alignment horizontal="center" wrapText="true"/>
    </xf>
    <xf applyBorder="true" applyFont="true" applyNumberFormat="true" borderId="13" fillId="0" fontId="1" numFmtId="1000" quotePrefix="false"/>
    <xf applyAlignment="true" applyBorder="true" applyFont="true" applyNumberFormat="true" borderId="13" fillId="0" fontId="17" numFmtId="1000" quotePrefix="false">
      <alignment horizontal="center" vertical="top" wrapText="true"/>
    </xf>
    <xf applyAlignment="true" applyBorder="true" applyFont="true" applyNumberFormat="true" borderId="34" fillId="0" fontId="17" numFmtId="1000" quotePrefix="false">
      <alignment horizontal="center" vertical="top" wrapText="true"/>
    </xf>
    <xf applyAlignment="true" applyBorder="true" applyFont="true" applyNumberFormat="true" borderId="14" fillId="0" fontId="17" numFmtId="1000" quotePrefix="false">
      <alignment horizontal="center" vertical="top" wrapText="true"/>
    </xf>
    <xf applyAlignment="true" applyBorder="true" applyFont="true" applyNumberFormat="true" borderId="13" fillId="0" fontId="17" numFmtId="1004" quotePrefix="false">
      <alignment horizontal="center" vertical="top" wrapText="true"/>
    </xf>
    <xf applyAlignment="true" applyBorder="true" applyFont="true" applyNumberFormat="true" borderId="1" fillId="0" fontId="12" numFmtId="1000" quotePrefix="false">
      <alignment horizontal="left" vertical="top" wrapText="true"/>
    </xf>
    <xf applyAlignment="true" applyBorder="true" applyFont="true" applyNumberFormat="true" borderId="1" fillId="0" fontId="12" numFmtId="1001" quotePrefix="false">
      <alignment horizontal="right" vertical="top" wrapText="true"/>
    </xf>
    <xf applyAlignment="true" applyBorder="true" applyFont="true" applyNumberFormat="true" borderId="1" fillId="0" fontId="41" numFmtId="1000" quotePrefix="false">
      <alignment horizontal="left" vertical="top" wrapText="true"/>
    </xf>
    <xf applyAlignment="true" applyBorder="true" applyFont="true" applyNumberFormat="true" borderId="1" fillId="0" fontId="41" numFmtId="1001" quotePrefix="false">
      <alignment horizontal="right" vertical="top" wrapText="true"/>
    </xf>
    <xf applyAlignment="true" applyBorder="true" applyFont="true" applyNumberFormat="true" borderId="1" fillId="0" fontId="42" numFmtId="1001" quotePrefix="false">
      <alignment horizontal="right" indent="0" vertical="top"/>
    </xf>
    <xf applyAlignment="true" applyBorder="true" applyFont="true" applyNumberFormat="true" borderId="1" fillId="0" fontId="43" numFmtId="1001" quotePrefix="false">
      <alignment horizontal="right" vertical="top" wrapText="true"/>
    </xf>
    <xf applyAlignment="true" applyBorder="true" applyFont="true" applyNumberFormat="true" borderId="1" fillId="0" fontId="44" numFmtId="1000" quotePrefix="false">
      <alignment horizontal="left" vertical="top" wrapText="true"/>
    </xf>
    <xf applyAlignment="true" applyBorder="true" applyFont="true" applyNumberFormat="true" borderId="1" fillId="0" fontId="12" numFmtId="1001" quotePrefix="false">
      <alignment horizontal="right" shrinkToFit="true" vertical="top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24" Target="theme/theme1.xml" Type="http://schemas.openxmlformats.org/officeDocument/2006/relationships/theme"/>
  <Relationship Id="rId23" Target="styles.xml" Type="http://schemas.openxmlformats.org/officeDocument/2006/relationships/styles"/>
  <Relationship Id="rId21" Target="worksheets/sheet21.xml" Type="http://schemas.openxmlformats.org/officeDocument/2006/relationships/worksheet"/>
  <Relationship Id="rId19" Target="worksheets/sheet19.xml" Type="http://schemas.openxmlformats.org/officeDocument/2006/relationships/worksheet"/>
  <Relationship Id="rId18" Target="worksheets/sheet18.xml" Type="http://schemas.openxmlformats.org/officeDocument/2006/relationships/worksheet"/>
  <Relationship Id="rId17" Target="worksheets/sheet17.xml" Type="http://schemas.openxmlformats.org/officeDocument/2006/relationships/worksheet"/>
  <Relationship Id="rId15" Target="worksheets/sheet15.xml" Type="http://schemas.openxmlformats.org/officeDocument/2006/relationships/worksheet"/>
  <Relationship Id="rId11" Target="worksheets/sheet11.xml" Type="http://schemas.openxmlformats.org/officeDocument/2006/relationships/worksheet"/>
  <Relationship Id="rId16" Target="worksheets/sheet16.xml" Type="http://schemas.openxmlformats.org/officeDocument/2006/relationships/worksheet"/>
  <Relationship Id="rId22" Target="sharedStrings.xml" Type="http://schemas.openxmlformats.org/officeDocument/2006/relationships/sharedStrings"/>
  <Relationship Id="rId10" Target="worksheets/sheet10.xml" Type="http://schemas.openxmlformats.org/officeDocument/2006/relationships/worksheet"/>
  <Relationship Id="rId7" Target="worksheets/sheet7.xml" Type="http://schemas.openxmlformats.org/officeDocument/2006/relationships/worksheet"/>
  <Relationship Id="rId14" Target="worksheets/sheet14.xml" Type="http://schemas.openxmlformats.org/officeDocument/2006/relationships/worksheet"/>
  <Relationship Id="rId6" Target="worksheets/sheet6.xml" Type="http://schemas.openxmlformats.org/officeDocument/2006/relationships/worksheet"/>
  <Relationship Id="rId13" Target="worksheets/sheet13.xml" Type="http://schemas.openxmlformats.org/officeDocument/2006/relationships/worksheet"/>
  <Relationship Id="rId5" Target="worksheets/sheet5.xml" Type="http://schemas.openxmlformats.org/officeDocument/2006/relationships/worksheet"/>
  <Relationship Id="rId9" Target="worksheets/sheet9.xml" Type="http://schemas.openxmlformats.org/officeDocument/2006/relationships/worksheet"/>
  <Relationship Id="rId4" Target="worksheets/sheet4.xml" Type="http://schemas.openxmlformats.org/officeDocument/2006/relationships/worksheet"/>
  <Relationship Id="rId8" Target="worksheets/sheet8.xml" Type="http://schemas.openxmlformats.org/officeDocument/2006/relationships/worksheet"/>
  <Relationship Id="rId3" Target="worksheets/sheet3.xml" Type="http://schemas.openxmlformats.org/officeDocument/2006/relationships/worksheet"/>
  <Relationship Id="rId12" Target="worksheets/sheet12.xml" Type="http://schemas.openxmlformats.org/officeDocument/2006/relationships/worksheet"/>
  <Relationship Id="rId2" Target="worksheets/sheet2.xml" Type="http://schemas.openxmlformats.org/officeDocument/2006/relationships/worksheet"/>
  <Relationship Id="rId20" Target="worksheets/sheet20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6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4.71093745638684"/>
    <col customWidth="true" max="2" min="2" outlineLevel="0" width="23.9999986466705"/>
    <col customWidth="true" max="3" min="3" outlineLevel="0" width="55.9999986466705"/>
  </cols>
  <sheetData>
    <row outlineLevel="0" r="1">
      <c r="A1" s="1" t="n"/>
      <c r="B1" s="2" t="n"/>
      <c r="C1" s="3" t="s">
        <v>0</v>
      </c>
    </row>
    <row outlineLevel="0" r="2">
      <c r="A2" s="1" t="n"/>
      <c r="B2" s="2" t="n"/>
      <c r="C2" s="3" t="s">
        <v>1</v>
      </c>
    </row>
    <row outlineLevel="0" r="3">
      <c r="A3" s="1" t="n"/>
      <c r="B3" s="3" t="s">
        <v>2</v>
      </c>
      <c r="C3" s="3" t="s"/>
    </row>
    <row outlineLevel="0" r="4">
      <c r="A4" s="1" t="n"/>
      <c r="B4" s="3" t="s">
        <v>3</v>
      </c>
      <c r="C4" s="3" t="s"/>
    </row>
    <row outlineLevel="0" r="5">
      <c r="A5" s="1" t="n"/>
      <c r="B5" s="2" t="n"/>
      <c r="C5" s="3" t="s">
        <v>4</v>
      </c>
    </row>
    <row outlineLevel="0" r="6">
      <c r="A6" s="1" t="n"/>
      <c r="B6" s="2" t="n"/>
      <c r="C6" s="3" t="s">
        <v>5</v>
      </c>
    </row>
    <row outlineLevel="0" r="7">
      <c r="A7" s="1" t="n"/>
      <c r="B7" s="2" t="n"/>
      <c r="C7" s="3" t="n"/>
    </row>
    <row outlineLevel="0" r="8">
      <c r="A8" s="1" t="n"/>
      <c r="B8" s="2" t="n"/>
      <c r="C8" s="3" t="n"/>
    </row>
    <row outlineLevel="0" r="9">
      <c r="B9" s="2" t="n"/>
      <c r="C9" s="3" t="n"/>
    </row>
    <row ht="15.75" outlineLevel="0" r="10">
      <c r="A10" s="4" t="s">
        <v>6</v>
      </c>
      <c r="B10" s="4" t="s"/>
      <c r="C10" s="4" t="s"/>
    </row>
    <row ht="15.75" outlineLevel="0" r="11">
      <c r="A11" s="4" t="s">
        <v>7</v>
      </c>
      <c r="B11" s="4" t="s"/>
      <c r="C11" s="4" t="s"/>
    </row>
    <row ht="16.5" outlineLevel="0" r="12">
      <c r="A12" s="5" t="n"/>
    </row>
    <row customHeight="true" ht="31.5" outlineLevel="0" r="13">
      <c r="A13" s="6" t="s">
        <v>8</v>
      </c>
      <c r="B13" s="7" t="s"/>
      <c r="C13" s="6" t="s">
        <v>9</v>
      </c>
    </row>
    <row customHeight="true" ht="21" outlineLevel="0" r="14">
      <c r="A14" s="8" t="s"/>
      <c r="B14" s="9" t="s"/>
      <c r="C14" s="10" t="s"/>
    </row>
    <row hidden="true" ht="15.75" outlineLevel="0" r="15">
      <c r="A15" s="8" t="s"/>
      <c r="B15" s="9" t="s"/>
      <c r="C15" s="10" t="s"/>
    </row>
    <row hidden="true" ht="15.75" outlineLevel="0" r="16">
      <c r="A16" s="8" t="s"/>
      <c r="B16" s="9" t="s"/>
      <c r="C16" s="10" t="s"/>
    </row>
    <row hidden="true" ht="15.75" outlineLevel="0" r="17">
      <c r="A17" s="8" t="s"/>
      <c r="B17" s="9" t="s"/>
      <c r="C17" s="10" t="s"/>
    </row>
    <row hidden="true" ht="15.75" outlineLevel="0" r="18">
      <c r="A18" s="11" t="s"/>
      <c r="B18" s="12" t="s"/>
      <c r="C18" s="10" t="s"/>
    </row>
    <row outlineLevel="0" r="19">
      <c r="A19" s="13" t="s">
        <v>10</v>
      </c>
      <c r="B19" s="14" t="s">
        <v>7</v>
      </c>
      <c r="C19" s="10" t="s"/>
    </row>
    <row outlineLevel="0" r="20">
      <c r="A20" s="15" t="s"/>
      <c r="B20" s="16" t="s"/>
      <c r="C20" s="10" t="s"/>
    </row>
    <row customHeight="true" ht="129" outlineLevel="0" r="21">
      <c r="A21" s="17" t="s"/>
      <c r="B21" s="18" t="s"/>
      <c r="C21" s="19" t="s"/>
    </row>
    <row outlineLevel="0" r="22">
      <c r="A22" s="20" t="n">
        <v>800</v>
      </c>
      <c r="B22" s="21" t="n"/>
      <c r="C22" s="22" t="s">
        <v>11</v>
      </c>
    </row>
    <row customHeight="true" ht="67.5" outlineLevel="0" r="23">
      <c r="A23" s="23" t="s"/>
      <c r="B23" s="24" t="s"/>
      <c r="C23" s="25" t="s"/>
    </row>
    <row customHeight="true" ht="79.5" outlineLevel="0" r="24">
      <c r="A24" s="26" t="n">
        <v>800</v>
      </c>
      <c r="B24" s="27" t="s">
        <v>12</v>
      </c>
      <c r="C24" s="28" t="s">
        <v>13</v>
      </c>
    </row>
    <row customHeight="true" ht="81.75" outlineLevel="0" r="25">
      <c r="A25" s="26" t="n">
        <v>800</v>
      </c>
      <c r="B25" s="27" t="s">
        <v>14</v>
      </c>
      <c r="C25" s="28" t="s">
        <v>15</v>
      </c>
    </row>
    <row customHeight="true" ht="63.75" outlineLevel="0" r="26">
      <c r="A26" s="29" t="n">
        <v>800</v>
      </c>
      <c r="B26" s="30" t="s">
        <v>16</v>
      </c>
      <c r="C26" s="31" t="s">
        <v>17</v>
      </c>
    </row>
    <row customHeight="true" ht="67.5" outlineLevel="0" r="27">
      <c r="A27" s="32" t="n">
        <v>800</v>
      </c>
      <c r="B27" s="33" t="s">
        <v>18</v>
      </c>
      <c r="C27" s="34" t="s">
        <v>19</v>
      </c>
    </row>
    <row customHeight="true" ht="37.5" outlineLevel="0" r="28">
      <c r="A28" s="35" t="n">
        <v>800</v>
      </c>
      <c r="B28" s="36" t="s">
        <v>20</v>
      </c>
      <c r="C28" s="34" t="s">
        <v>21</v>
      </c>
    </row>
    <row ht="15.75" outlineLevel="0" r="66">
      <c r="A66" s="37" t="n"/>
    </row>
    <row ht="15.75" outlineLevel="0" r="67">
      <c r="A67" s="37" t="n"/>
    </row>
  </sheetData>
  <mergeCells count="11">
    <mergeCell ref="B3:C3"/>
    <mergeCell ref="B4:C4"/>
    <mergeCell ref="A10:C10"/>
    <mergeCell ref="A11:C11"/>
    <mergeCell ref="A22:A23"/>
    <mergeCell ref="B22:B23"/>
    <mergeCell ref="C13:C21"/>
    <mergeCell ref="A19:A21"/>
    <mergeCell ref="B19:B21"/>
    <mergeCell ref="A13:B18"/>
    <mergeCell ref="C22:C23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98"/>
</worksheet>
</file>

<file path=xl/worksheets/sheet10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K158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5.85546881277651"/>
    <col customWidth="true" max="2" min="2" outlineLevel="0" width="38.5703116396314"/>
    <col customWidth="true" max="3" min="3" outlineLevel="0" width="6.99999983083382"/>
    <col customWidth="true" max="4" min="4" outlineLevel="0" width="13.285156158148"/>
    <col customWidth="true" max="5" min="5" outlineLevel="0" width="9.28515615814805"/>
    <col customWidth="true" max="6" min="6" outlineLevel="0" width="14.7109374563868"/>
    <col customWidth="true" max="8" min="8" outlineLevel="0" width="0.140625002643222"/>
    <col customWidth="true" hidden="true" max="9" min="9" outlineLevel="0" width="9.14062530925693"/>
  </cols>
  <sheetData>
    <row outlineLevel="0" r="1">
      <c r="A1" s="1" t="n"/>
      <c r="C1" s="1" t="n"/>
      <c r="F1" s="3" t="s">
        <v>177</v>
      </c>
    </row>
    <row outlineLevel="0" r="2">
      <c r="A2" s="1" t="n"/>
      <c r="B2" s="3" t="s">
        <v>1</v>
      </c>
      <c r="C2" s="3" t="s"/>
      <c r="D2" s="3" t="s"/>
      <c r="E2" s="3" t="s"/>
      <c r="F2" s="3" t="s"/>
    </row>
    <row outlineLevel="0" r="3">
      <c r="A3" s="3" t="s">
        <v>2</v>
      </c>
      <c r="B3" s="3" t="s"/>
      <c r="C3" s="3" t="s"/>
      <c r="D3" s="3" t="s"/>
      <c r="E3" s="3" t="s"/>
      <c r="F3" s="3" t="s"/>
    </row>
    <row outlineLevel="0" r="4">
      <c r="A4" s="3" t="s">
        <v>178</v>
      </c>
      <c r="B4" s="3" t="s"/>
      <c r="C4" s="3" t="s"/>
      <c r="D4" s="3" t="s"/>
      <c r="E4" s="3" t="s"/>
      <c r="F4" s="3" t="s"/>
    </row>
    <row outlineLevel="0" r="5">
      <c r="A5" s="1" t="n"/>
      <c r="B5" s="3" t="s">
        <v>4</v>
      </c>
      <c r="C5" s="3" t="s"/>
      <c r="D5" s="3" t="s"/>
      <c r="E5" s="3" t="s"/>
      <c r="F5" s="3" t="s"/>
    </row>
    <row outlineLevel="0" r="6">
      <c r="A6" s="1" t="n"/>
      <c r="C6" s="3" t="s">
        <v>5</v>
      </c>
      <c r="D6" s="3" t="s"/>
      <c r="E6" s="3" t="s"/>
      <c r="F6" s="3" t="s"/>
    </row>
    <row outlineLevel="0" r="7">
      <c r="A7" s="1" t="n"/>
      <c r="B7" s="1" t="s"/>
      <c r="C7" s="1" t="s"/>
      <c r="D7" s="1" t="s"/>
      <c r="E7" s="1" t="s"/>
      <c r="F7" s="1" t="s"/>
    </row>
    <row outlineLevel="0" r="8">
      <c r="A8" s="1" t="n"/>
      <c r="B8" s="1" t="s"/>
      <c r="C8" s="1" t="s"/>
      <c r="D8" s="1" t="s"/>
      <c r="E8" s="1" t="s"/>
      <c r="F8" s="1" t="s"/>
    </row>
    <row outlineLevel="0" r="9">
      <c r="A9" s="1" t="s">
        <v>179</v>
      </c>
      <c r="B9" s="3" t="n"/>
      <c r="C9" s="3" t="s"/>
      <c r="D9" s="3" t="s"/>
      <c r="E9" s="3" t="s"/>
      <c r="F9" s="3" t="s"/>
    </row>
    <row ht="15.75" outlineLevel="0" r="10">
      <c r="A10" s="4" t="s">
        <v>180</v>
      </c>
      <c r="B10" s="4" t="s"/>
      <c r="C10" s="4" t="s"/>
      <c r="D10" s="4" t="s"/>
      <c r="E10" s="4" t="s"/>
      <c r="F10" s="4" t="s"/>
    </row>
    <row ht="15.75" outlineLevel="0" r="11">
      <c r="A11" s="4" t="s">
        <v>181</v>
      </c>
      <c r="B11" s="4" t="s"/>
      <c r="C11" s="4" t="s"/>
      <c r="D11" s="4" t="s"/>
      <c r="E11" s="4" t="s"/>
      <c r="F11" s="4" t="s"/>
    </row>
    <row ht="15.75" outlineLevel="0" r="12">
      <c r="A12" s="3" t="n"/>
    </row>
    <row customHeight="true" ht="37.5" outlineLevel="0" r="13">
      <c r="A13" s="123" t="s">
        <v>182</v>
      </c>
      <c r="B13" s="123" t="s">
        <v>28</v>
      </c>
      <c r="C13" s="123" t="s">
        <v>183</v>
      </c>
      <c r="D13" s="124" t="s"/>
      <c r="E13" s="125" t="s"/>
      <c r="F13" s="123" t="s">
        <v>51</v>
      </c>
    </row>
    <row customHeight="true" ht="108" outlineLevel="0" r="14">
      <c r="A14" s="126" t="s"/>
      <c r="B14" s="126" t="s"/>
      <c r="C14" s="127" t="s">
        <v>184</v>
      </c>
      <c r="D14" s="127" t="s">
        <v>185</v>
      </c>
      <c r="E14" s="127" t="s">
        <v>186</v>
      </c>
      <c r="F14" s="126" t="s"/>
    </row>
    <row customHeight="true" ht="18" outlineLevel="0" r="15">
      <c r="A15" s="128" t="n"/>
      <c r="B15" s="129" t="s">
        <v>187</v>
      </c>
      <c r="C15" s="130" t="s"/>
      <c r="D15" s="130" t="s"/>
      <c r="E15" s="130" t="s"/>
      <c r="F15" s="131" t="s"/>
    </row>
    <row outlineLevel="0" r="16">
      <c r="A16" s="132" t="s"/>
      <c r="B16" s="133" t="s">
        <v>188</v>
      </c>
      <c r="C16" s="134" t="s"/>
      <c r="D16" s="134" t="s"/>
      <c r="E16" s="134" t="s"/>
      <c r="F16" s="135" t="s"/>
    </row>
    <row customHeight="true" ht="73.5" outlineLevel="0" r="17">
      <c r="A17" s="136" t="n">
        <v>800</v>
      </c>
      <c r="B17" s="137" t="s">
        <v>189</v>
      </c>
      <c r="C17" s="138" t="n"/>
      <c r="D17" s="139" t="s">
        <v>190</v>
      </c>
      <c r="E17" s="138" t="n"/>
      <c r="F17" s="140" t="n">
        <f aca="false" ca="false" dt2D="false" dtr="false" t="normal">F18</f>
        <v>8242716.96</v>
      </c>
    </row>
    <row customHeight="true" ht="76.5" outlineLevel="0" r="18">
      <c r="A18" s="141" t="s"/>
      <c r="B18" s="137" t="s">
        <v>191</v>
      </c>
      <c r="C18" s="138" t="n"/>
      <c r="D18" s="139" t="s">
        <v>192</v>
      </c>
      <c r="E18" s="138" t="n"/>
      <c r="F18" s="140" t="n">
        <f aca="false" ca="false" dt2D="false" dtr="false" t="normal">F19+F44+F49+F54+F60+F86+F75+F94+F145</f>
        <v>8242716.96</v>
      </c>
    </row>
    <row customHeight="true" ht="66.75" outlineLevel="0" r="19">
      <c r="A19" s="141" t="s"/>
      <c r="B19" s="137" t="s">
        <v>193</v>
      </c>
      <c r="C19" s="138" t="n"/>
      <c r="D19" s="139" t="s">
        <v>194</v>
      </c>
      <c r="E19" s="138" t="n"/>
      <c r="F19" s="142" t="n">
        <f aca="false" ca="false" dt2D="false" dtr="false" t="normal">F20+F39</f>
        <v>2194545.45</v>
      </c>
    </row>
    <row customHeight="true" ht="21.75" outlineLevel="0" r="20">
      <c r="A20" s="141" t="s"/>
      <c r="B20" s="143" t="s">
        <v>195</v>
      </c>
      <c r="C20" s="144" t="s">
        <v>196</v>
      </c>
      <c r="D20" s="144" t="s">
        <v>194</v>
      </c>
      <c r="E20" s="144" t="s">
        <v>197</v>
      </c>
      <c r="F20" s="142" t="n">
        <f aca="false" ca="false" dt2D="false" dtr="false" t="normal">F21+F24</f>
        <v>2111810.45</v>
      </c>
    </row>
    <row customHeight="true" ht="51" outlineLevel="0" r="21">
      <c r="A21" s="141" t="s"/>
      <c r="B21" s="143" t="s">
        <v>198</v>
      </c>
      <c r="C21" s="144" t="s">
        <v>199</v>
      </c>
      <c r="D21" s="144" t="s">
        <v>194</v>
      </c>
      <c r="E21" s="144" t="s">
        <v>197</v>
      </c>
      <c r="F21" s="142" t="n">
        <f aca="false" ca="false" dt2D="false" dtr="false" t="normal">F22</f>
        <v>590527</v>
      </c>
    </row>
    <row customHeight="true" ht="165.75" outlineLevel="0" r="22">
      <c r="A22" s="141" t="s"/>
      <c r="B22" s="145" t="s">
        <v>200</v>
      </c>
      <c r="C22" s="138" t="s">
        <v>199</v>
      </c>
      <c r="D22" s="138" t="s">
        <v>194</v>
      </c>
      <c r="E22" s="138" t="s">
        <v>197</v>
      </c>
      <c r="F22" s="146" t="n">
        <f aca="false" ca="false" dt2D="false" dtr="false" t="normal">F23</f>
        <v>590527</v>
      </c>
    </row>
    <row customHeight="true" ht="63.75" outlineLevel="0" r="23">
      <c r="A23" s="141" t="s"/>
      <c r="B23" s="145" t="s">
        <v>201</v>
      </c>
      <c r="C23" s="138" t="s">
        <v>199</v>
      </c>
      <c r="D23" s="138" t="s">
        <v>202</v>
      </c>
      <c r="E23" s="138" t="n">
        <v>100</v>
      </c>
      <c r="F23" s="146" t="n">
        <v>590527</v>
      </c>
    </row>
    <row customHeight="true" ht="76.5" outlineLevel="0" r="24">
      <c r="A24" s="141" t="s"/>
      <c r="B24" s="143" t="s">
        <v>203</v>
      </c>
      <c r="C24" s="144" t="s">
        <v>204</v>
      </c>
      <c r="D24" s="144" t="s">
        <v>194</v>
      </c>
      <c r="E24" s="144" t="s">
        <v>197</v>
      </c>
      <c r="F24" s="142" t="n">
        <f aca="false" ca="false" dt2D="false" dtr="false" t="normal">F25+F27</f>
        <v>1521283.45</v>
      </c>
    </row>
    <row customHeight="true" ht="63" outlineLevel="0" r="25">
      <c r="A25" s="141" t="s"/>
      <c r="B25" s="145" t="s">
        <v>205</v>
      </c>
      <c r="C25" s="138" t="s">
        <v>204</v>
      </c>
      <c r="D25" s="138" t="s">
        <v>202</v>
      </c>
      <c r="E25" s="138" t="s">
        <v>197</v>
      </c>
      <c r="F25" s="146" t="n">
        <f aca="false" ca="false" dt2D="false" dtr="false" t="normal">F26+F29+F30</f>
        <v>1461263.45</v>
      </c>
    </row>
    <row customHeight="true" ht="77.25" outlineLevel="0" r="26">
      <c r="A26" s="141" t="s"/>
      <c r="B26" s="145" t="s">
        <v>206</v>
      </c>
      <c r="C26" s="138" t="s">
        <v>204</v>
      </c>
      <c r="D26" s="138" t="s">
        <v>202</v>
      </c>
      <c r="E26" s="138" t="n">
        <v>100</v>
      </c>
      <c r="F26" s="146" t="n">
        <v>1080155</v>
      </c>
    </row>
    <row customHeight="true" ht="77.25" outlineLevel="0" r="27">
      <c r="A27" s="141" t="s"/>
      <c r="B27" s="147" t="s">
        <v>207</v>
      </c>
      <c r="C27" s="148" t="s">
        <v>204</v>
      </c>
      <c r="D27" s="148" t="s">
        <v>208</v>
      </c>
      <c r="E27" s="148" t="s">
        <v>197</v>
      </c>
      <c r="F27" s="149" t="n">
        <f aca="false" ca="false" dt2D="false" dtr="false" t="normal">F28</f>
        <v>60020</v>
      </c>
    </row>
    <row customHeight="true" ht="77.25" outlineLevel="0" r="28">
      <c r="A28" s="141" t="s"/>
      <c r="B28" s="147" t="s">
        <v>206</v>
      </c>
      <c r="C28" s="148" t="s">
        <v>204</v>
      </c>
      <c r="D28" s="148" t="s">
        <v>208</v>
      </c>
      <c r="E28" s="148" t="s">
        <v>209</v>
      </c>
      <c r="F28" s="149" t="n">
        <v>60020</v>
      </c>
    </row>
    <row customHeight="true" ht="51" outlineLevel="0" r="29">
      <c r="A29" s="141" t="s"/>
      <c r="B29" s="150" t="s">
        <v>210</v>
      </c>
      <c r="C29" s="138" t="s">
        <v>204</v>
      </c>
      <c r="D29" s="138" t="s">
        <v>202</v>
      </c>
      <c r="E29" s="138" t="n">
        <v>200</v>
      </c>
      <c r="F29" s="146" t="n">
        <f aca="false" ca="false" dt2D="false" dtr="false" t="normal">240980+300+33000+22765.14+26385.96</f>
        <v>323431.1</v>
      </c>
    </row>
    <row customHeight="true" ht="22.5" outlineLevel="0" r="30">
      <c r="A30" s="141" t="s"/>
      <c r="B30" s="150" t="s">
        <v>211</v>
      </c>
      <c r="C30" s="138" t="s">
        <v>204</v>
      </c>
      <c r="D30" s="151" t="s">
        <v>202</v>
      </c>
      <c r="E30" s="151" t="n">
        <v>800</v>
      </c>
      <c r="F30" s="152" t="n">
        <f aca="false" ca="false" dt2D="false" dtr="false" t="normal">56000+1677.35</f>
        <v>57677.35</v>
      </c>
    </row>
    <row customHeight="true" ht="45" outlineLevel="0" r="31">
      <c r="A31" s="141" t="s"/>
      <c r="B31" s="137" t="s">
        <v>212</v>
      </c>
      <c r="C31" s="139" t="n"/>
      <c r="D31" s="139" t="n">
        <v>9000000000</v>
      </c>
      <c r="E31" s="153" t="n"/>
      <c r="F31" s="140" t="n">
        <f aca="false" ca="false" dt2D="false" dtr="false" t="normal">F32</f>
        <v>2000</v>
      </c>
    </row>
    <row customHeight="true" ht="18.75" outlineLevel="0" r="32">
      <c r="A32" s="141" t="s"/>
      <c r="B32" s="154" t="s">
        <v>213</v>
      </c>
      <c r="C32" s="139" t="n"/>
      <c r="D32" s="139" t="n">
        <v>9090000000</v>
      </c>
      <c r="E32" s="155" t="s">
        <v>197</v>
      </c>
      <c r="F32" s="140" t="n">
        <f aca="false" ca="false" dt2D="false" dtr="false" t="normal">F33+F36</f>
        <v>2000</v>
      </c>
    </row>
    <row customHeight="true" hidden="true" ht="18.75" outlineLevel="0" r="33">
      <c r="A33" s="141" t="s"/>
      <c r="B33" s="156" t="s">
        <v>214</v>
      </c>
      <c r="C33" s="157" t="s">
        <v>215</v>
      </c>
      <c r="D33" s="158" t="n">
        <v>9090000000</v>
      </c>
      <c r="E33" s="159" t="s">
        <v>197</v>
      </c>
      <c r="F33" s="160" t="n">
        <f aca="false" ca="false" dt2D="false" dtr="false" t="normal">F34</f>
        <v>0</v>
      </c>
    </row>
    <row customHeight="true" hidden="true" ht="48" outlineLevel="0" r="34">
      <c r="A34" s="141" t="s"/>
      <c r="B34" s="56" t="s">
        <v>216</v>
      </c>
      <c r="C34" s="161" t="s">
        <v>215</v>
      </c>
      <c r="D34" s="162" t="n">
        <v>9090020001</v>
      </c>
      <c r="E34" s="163" t="s">
        <v>197</v>
      </c>
      <c r="F34" s="140" t="n">
        <f aca="false" ca="false" dt2D="false" dtr="false" t="normal">F35</f>
        <v>0</v>
      </c>
    </row>
    <row customHeight="true" hidden="true" ht="18.75" outlineLevel="0" r="35">
      <c r="A35" s="141" t="s"/>
      <c r="B35" s="164" t="s">
        <v>217</v>
      </c>
      <c r="C35" s="161" t="s">
        <v>215</v>
      </c>
      <c r="D35" s="162" t="n">
        <v>9090020001</v>
      </c>
      <c r="E35" s="165" t="s">
        <v>218</v>
      </c>
      <c r="F35" s="166" t="n"/>
    </row>
    <row customHeight="true" ht="35.25" outlineLevel="0" r="36">
      <c r="A36" s="141" t="s"/>
      <c r="B36" s="143" t="s">
        <v>219</v>
      </c>
      <c r="C36" s="157" t="s">
        <v>220</v>
      </c>
      <c r="D36" s="167" t="n">
        <v>9090000000</v>
      </c>
      <c r="E36" s="144" t="s">
        <v>197</v>
      </c>
      <c r="F36" s="142" t="n">
        <f aca="false" ca="false" dt2D="false" dtr="false" t="normal">F37</f>
        <v>2000</v>
      </c>
    </row>
    <row customHeight="true" ht="34.5" outlineLevel="0" r="37">
      <c r="A37" s="141" t="s"/>
      <c r="B37" s="145" t="s">
        <v>221</v>
      </c>
      <c r="C37" s="138" t="s">
        <v>220</v>
      </c>
      <c r="D37" s="138" t="n">
        <v>9090020004</v>
      </c>
      <c r="E37" s="138" t="s">
        <v>197</v>
      </c>
      <c r="F37" s="146" t="n">
        <f aca="false" ca="false" dt2D="false" dtr="false" t="normal">F38</f>
        <v>2000</v>
      </c>
    </row>
    <row customHeight="true" ht="21.75" outlineLevel="0" r="38">
      <c r="A38" s="141" t="s"/>
      <c r="B38" s="168" t="s">
        <v>222</v>
      </c>
      <c r="C38" s="138" t="s">
        <v>220</v>
      </c>
      <c r="D38" s="138" t="n">
        <v>9090020004</v>
      </c>
      <c r="E38" s="138" t="n">
        <v>800</v>
      </c>
      <c r="F38" s="146" t="n">
        <v>2000</v>
      </c>
    </row>
    <row customHeight="true" ht="20.25" outlineLevel="0" r="39">
      <c r="A39" s="141" t="s"/>
      <c r="B39" s="169" t="s">
        <v>223</v>
      </c>
      <c r="C39" s="144" t="s">
        <v>224</v>
      </c>
      <c r="D39" s="170" t="s">
        <v>225</v>
      </c>
      <c r="E39" s="144" t="s">
        <v>197</v>
      </c>
      <c r="F39" s="171" t="n">
        <f aca="false" ca="false" dt2D="false" dtr="false" t="normal">F40</f>
        <v>82735</v>
      </c>
    </row>
    <row customHeight="true" ht="31.5" outlineLevel="0" r="40">
      <c r="A40" s="141" t="s"/>
      <c r="B40" s="169" t="s">
        <v>226</v>
      </c>
      <c r="C40" s="144" t="s">
        <v>227</v>
      </c>
      <c r="D40" s="170" t="s">
        <v>225</v>
      </c>
      <c r="E40" s="144" t="s">
        <v>197</v>
      </c>
      <c r="F40" s="142" t="n">
        <f aca="false" ca="false" dt2D="false" dtr="false" t="normal">F41</f>
        <v>82735</v>
      </c>
    </row>
    <row customHeight="true" ht="60.75" outlineLevel="0" r="41">
      <c r="A41" s="141" t="s"/>
      <c r="B41" s="172" t="s">
        <v>228</v>
      </c>
      <c r="C41" s="138" t="s">
        <v>227</v>
      </c>
      <c r="D41" s="173" t="s">
        <v>225</v>
      </c>
      <c r="E41" s="138" t="s">
        <v>197</v>
      </c>
      <c r="F41" s="146" t="n">
        <f aca="false" ca="false" dt2D="false" dtr="false" t="normal">F42+F43</f>
        <v>82735</v>
      </c>
    </row>
    <row customHeight="true" ht="93" outlineLevel="0" r="42">
      <c r="A42" s="141" t="s"/>
      <c r="B42" s="55" t="s">
        <v>201</v>
      </c>
      <c r="C42" s="138" t="s">
        <v>227</v>
      </c>
      <c r="D42" s="173" t="s">
        <v>225</v>
      </c>
      <c r="E42" s="138" t="n">
        <v>100</v>
      </c>
      <c r="F42" s="146" t="n">
        <v>78295</v>
      </c>
    </row>
    <row customHeight="true" ht="48.75" outlineLevel="0" r="43">
      <c r="A43" s="141" t="s"/>
      <c r="B43" s="172" t="s">
        <v>210</v>
      </c>
      <c r="C43" s="138" t="s">
        <v>227</v>
      </c>
      <c r="D43" s="173" t="s">
        <v>225</v>
      </c>
      <c r="E43" s="138" t="n">
        <v>200</v>
      </c>
      <c r="F43" s="146" t="n">
        <v>4440</v>
      </c>
    </row>
    <row customHeight="true" ht="45.75" outlineLevel="0" r="44">
      <c r="A44" s="141" t="s"/>
      <c r="B44" s="172" t="s">
        <v>229</v>
      </c>
      <c r="C44" s="138" t="n"/>
      <c r="D44" s="139" t="s">
        <v>230</v>
      </c>
      <c r="E44" s="139" t="n"/>
      <c r="F44" s="140" t="n">
        <f aca="false" ca="false" dt2D="false" dtr="false" t="normal">F45</f>
        <v>65000</v>
      </c>
    </row>
    <row customHeight="true" ht="30.75" outlineLevel="0" r="45">
      <c r="A45" s="141" t="s"/>
      <c r="B45" s="143" t="s">
        <v>231</v>
      </c>
      <c r="C45" s="144" t="s">
        <v>232</v>
      </c>
      <c r="D45" s="139" t="s">
        <v>230</v>
      </c>
      <c r="E45" s="144" t="s">
        <v>197</v>
      </c>
      <c r="F45" s="140" t="n">
        <f aca="false" ca="false" dt2D="false" dtr="false" t="normal">F46</f>
        <v>65000</v>
      </c>
    </row>
    <row customHeight="true" ht="46.5" outlineLevel="0" r="46">
      <c r="A46" s="141" t="s"/>
      <c r="B46" s="143" t="s">
        <v>233</v>
      </c>
      <c r="C46" s="144" t="s">
        <v>234</v>
      </c>
      <c r="D46" s="139" t="s">
        <v>230</v>
      </c>
      <c r="E46" s="144" t="s">
        <v>197</v>
      </c>
      <c r="F46" s="140" t="n">
        <f aca="false" ca="false" dt2D="false" dtr="false" t="normal">F47</f>
        <v>65000</v>
      </c>
    </row>
    <row customHeight="true" ht="45" outlineLevel="0" r="47">
      <c r="A47" s="141" t="s"/>
      <c r="B47" s="145" t="s">
        <v>235</v>
      </c>
      <c r="C47" s="138" t="s">
        <v>234</v>
      </c>
      <c r="D47" s="138" t="s">
        <v>236</v>
      </c>
      <c r="E47" s="138" t="s">
        <v>197</v>
      </c>
      <c r="F47" s="146" t="n">
        <f aca="false" ca="false" dt2D="false" dtr="false" t="normal">F48</f>
        <v>65000</v>
      </c>
    </row>
    <row customHeight="true" ht="45.75" outlineLevel="0" r="48">
      <c r="A48" s="141" t="s"/>
      <c r="B48" s="145" t="s">
        <v>237</v>
      </c>
      <c r="C48" s="138" t="s">
        <v>234</v>
      </c>
      <c r="D48" s="138" t="s">
        <v>236</v>
      </c>
      <c r="E48" s="138" t="n">
        <v>200</v>
      </c>
      <c r="F48" s="146" t="n">
        <v>65000</v>
      </c>
    </row>
    <row customHeight="true" ht="77.25" outlineLevel="0" r="49">
      <c r="A49" s="141" t="s"/>
      <c r="B49" s="137" t="s">
        <v>238</v>
      </c>
      <c r="C49" s="139" t="n"/>
      <c r="D49" s="139" t="s">
        <v>239</v>
      </c>
      <c r="E49" s="153" t="n"/>
      <c r="F49" s="140" t="n">
        <f aca="false" ca="false" dt2D="false" dtr="false" t="normal">F50</f>
        <v>1332072.64</v>
      </c>
    </row>
    <row customHeight="true" ht="27.75" outlineLevel="0" r="50">
      <c r="A50" s="141" t="s"/>
      <c r="B50" s="143" t="s">
        <v>240</v>
      </c>
      <c r="C50" s="144" t="s">
        <v>241</v>
      </c>
      <c r="D50" s="144" t="s">
        <v>239</v>
      </c>
      <c r="E50" s="144" t="s">
        <v>197</v>
      </c>
      <c r="F50" s="146" t="n">
        <f aca="false" ca="false" dt2D="false" dtr="false" t="normal">F51</f>
        <v>1332072.64</v>
      </c>
    </row>
    <row customHeight="true" ht="30" outlineLevel="0" r="51">
      <c r="A51" s="141" t="s"/>
      <c r="B51" s="143" t="s">
        <v>242</v>
      </c>
      <c r="C51" s="144" t="s">
        <v>243</v>
      </c>
      <c r="D51" s="144" t="s">
        <v>239</v>
      </c>
      <c r="E51" s="144" t="s">
        <v>197</v>
      </c>
      <c r="F51" s="146" t="n">
        <f aca="false" ca="false" dt2D="false" dtr="false" t="normal">F52</f>
        <v>1332072.64</v>
      </c>
    </row>
    <row customHeight="true" ht="78.75" outlineLevel="0" r="52">
      <c r="A52" s="141" t="s"/>
      <c r="B52" s="145" t="s">
        <v>244</v>
      </c>
      <c r="C52" s="138" t="s">
        <v>243</v>
      </c>
      <c r="D52" s="138" t="s">
        <v>245</v>
      </c>
      <c r="E52" s="138" t="s">
        <v>197</v>
      </c>
      <c r="F52" s="146" t="n">
        <f aca="false" ca="false" dt2D="false" dtr="false" t="normal">F53</f>
        <v>1332072.64</v>
      </c>
    </row>
    <row customHeight="true" ht="46.5" outlineLevel="0" r="53">
      <c r="A53" s="141" t="s"/>
      <c r="B53" s="174" t="s">
        <v>246</v>
      </c>
      <c r="C53" s="175" t="s">
        <v>243</v>
      </c>
      <c r="D53" s="175" t="s">
        <v>245</v>
      </c>
      <c r="E53" s="175" t="n">
        <v>200</v>
      </c>
      <c r="F53" s="176" t="n">
        <f aca="false" ca="false" dt2D="false" dtr="false" t="normal">1236000+96072.64</f>
        <v>1332072.64</v>
      </c>
    </row>
    <row customHeight="true" ht="60.75" outlineLevel="0" r="54">
      <c r="A54" s="141" t="s"/>
      <c r="B54" s="177" t="s">
        <v>247</v>
      </c>
      <c r="C54" s="173" t="n"/>
      <c r="D54" s="178" t="s">
        <v>248</v>
      </c>
      <c r="E54" s="179" t="n"/>
      <c r="F54" s="140" t="n">
        <f aca="false" ca="false" dt2D="false" dtr="false" t="normal">F55</f>
        <v>314469.71</v>
      </c>
    </row>
    <row customHeight="true" ht="33" outlineLevel="0" r="55">
      <c r="A55" s="141" t="s"/>
      <c r="B55" s="180" t="s">
        <v>249</v>
      </c>
      <c r="C55" s="181" t="s">
        <v>250</v>
      </c>
      <c r="D55" s="181" t="s">
        <v>248</v>
      </c>
      <c r="E55" s="138" t="s">
        <v>197</v>
      </c>
      <c r="F55" s="146" t="n">
        <f aca="false" ca="false" dt2D="false" dtr="false" t="normal">F56+F58</f>
        <v>314469.71</v>
      </c>
    </row>
    <row customHeight="true" ht="77.25" outlineLevel="0" r="56">
      <c r="A56" s="141" t="s"/>
      <c r="B56" s="182" t="s">
        <v>251</v>
      </c>
      <c r="C56" s="173" t="s">
        <v>250</v>
      </c>
      <c r="D56" s="173" t="s">
        <v>252</v>
      </c>
      <c r="E56" s="138" t="s">
        <v>197</v>
      </c>
      <c r="F56" s="146" t="n">
        <f aca="false" ca="false" dt2D="false" dtr="false" t="normal">F57</f>
        <v>157234.86</v>
      </c>
    </row>
    <row customHeight="true" ht="49.5" outlineLevel="0" r="57">
      <c r="A57" s="141" t="s"/>
      <c r="B57" s="183" t="s">
        <v>237</v>
      </c>
      <c r="C57" s="173" t="s">
        <v>250</v>
      </c>
      <c r="D57" s="173" t="s">
        <v>252</v>
      </c>
      <c r="E57" s="138" t="s">
        <v>253</v>
      </c>
      <c r="F57" s="146" t="n">
        <f aca="false" ca="false" dt2D="false" dtr="false" t="normal">180000-22765.14</f>
        <v>157234.86</v>
      </c>
    </row>
    <row customHeight="true" ht="63" outlineLevel="0" r="58">
      <c r="A58" s="141" t="s"/>
      <c r="B58" s="183" t="s">
        <v>254</v>
      </c>
      <c r="C58" s="173" t="s">
        <v>250</v>
      </c>
      <c r="D58" s="173" t="s">
        <v>255</v>
      </c>
      <c r="E58" s="138" t="s">
        <v>197</v>
      </c>
      <c r="F58" s="146" t="n">
        <f aca="false" ca="false" dt2D="false" dtr="false" t="normal">F59</f>
        <v>157234.85</v>
      </c>
    </row>
    <row customHeight="true" ht="49.5" outlineLevel="0" r="59">
      <c r="A59" s="141" t="s"/>
      <c r="B59" s="183" t="s">
        <v>237</v>
      </c>
      <c r="C59" s="173" t="s">
        <v>250</v>
      </c>
      <c r="D59" s="173" t="s">
        <v>255</v>
      </c>
      <c r="E59" s="138" t="s">
        <v>253</v>
      </c>
      <c r="F59" s="146" t="n">
        <f aca="false" ca="false" dt2D="false" dtr="false" t="normal">180000-22765.15</f>
        <v>157234.85</v>
      </c>
    </row>
    <row customHeight="true" ht="30.75" outlineLevel="0" r="60">
      <c r="A60" s="141" t="s"/>
      <c r="B60" s="137" t="s">
        <v>256</v>
      </c>
      <c r="C60" s="139" t="n"/>
      <c r="D60" s="139" t="s">
        <v>257</v>
      </c>
      <c r="E60" s="153" t="n"/>
      <c r="F60" s="140" t="n">
        <f aca="false" ca="false" dt2D="false" dtr="false" t="normal">F61</f>
        <v>675442.01</v>
      </c>
    </row>
    <row customHeight="true" ht="24.75" outlineLevel="0" r="61">
      <c r="A61" s="141" t="s"/>
      <c r="B61" s="143" t="s">
        <v>258</v>
      </c>
      <c r="C61" s="144" t="s">
        <v>259</v>
      </c>
      <c r="D61" s="144" t="s">
        <v>257</v>
      </c>
      <c r="E61" s="144" t="s">
        <v>197</v>
      </c>
      <c r="F61" s="142" t="n">
        <f aca="false" ca="false" dt2D="false" dtr="false" t="normal">F62</f>
        <v>675442.01</v>
      </c>
    </row>
    <row customHeight="true" ht="19.5" outlineLevel="0" r="62">
      <c r="A62" s="141" t="s"/>
      <c r="B62" s="143" t="s">
        <v>260</v>
      </c>
      <c r="C62" s="144" t="s">
        <v>261</v>
      </c>
      <c r="D62" s="144" t="s">
        <v>257</v>
      </c>
      <c r="E62" s="144" t="s">
        <v>197</v>
      </c>
      <c r="F62" s="142" t="n">
        <f aca="false" ca="false" dt2D="false" dtr="false" t="normal">F63+F67+F69+F71+F73+F65</f>
        <v>675442.01</v>
      </c>
    </row>
    <row customHeight="true" ht="48" outlineLevel="0" r="63">
      <c r="A63" s="141" t="s"/>
      <c r="B63" s="145" t="s">
        <v>262</v>
      </c>
      <c r="C63" s="138" t="s">
        <v>261</v>
      </c>
      <c r="D63" s="138" t="s">
        <v>263</v>
      </c>
      <c r="E63" s="138" t="s">
        <v>197</v>
      </c>
      <c r="F63" s="146" t="n">
        <f aca="false" ca="false" dt2D="false" dtr="false" t="normal">F64</f>
        <v>429000</v>
      </c>
    </row>
    <row customHeight="true" ht="47.25" outlineLevel="0" r="64">
      <c r="A64" s="141" t="s"/>
      <c r="B64" s="174" t="s">
        <v>246</v>
      </c>
      <c r="C64" s="175" t="s">
        <v>261</v>
      </c>
      <c r="D64" s="175" t="s">
        <v>263</v>
      </c>
      <c r="E64" s="175" t="n">
        <v>200</v>
      </c>
      <c r="F64" s="176" t="n">
        <v>429000</v>
      </c>
    </row>
    <row customHeight="true" ht="60.75" outlineLevel="0" r="65">
      <c r="A65" s="141" t="s"/>
      <c r="B65" s="184" t="s">
        <v>264</v>
      </c>
      <c r="C65" s="185" t="s">
        <v>261</v>
      </c>
      <c r="D65" s="185" t="s">
        <v>265</v>
      </c>
      <c r="E65" s="185" t="s">
        <v>197</v>
      </c>
      <c r="F65" s="186" t="n">
        <f aca="false" ca="false" dt2D="false" dtr="false" t="normal">F66</f>
        <v>72904</v>
      </c>
    </row>
    <row customHeight="true" ht="47.25" outlineLevel="0" r="66">
      <c r="A66" s="141" t="s"/>
      <c r="B66" s="187" t="s">
        <v>246</v>
      </c>
      <c r="C66" s="185" t="s">
        <v>261</v>
      </c>
      <c r="D66" s="185" t="s">
        <v>265</v>
      </c>
      <c r="E66" s="185" t="s">
        <v>253</v>
      </c>
      <c r="F66" s="186" t="n">
        <v>72904</v>
      </c>
    </row>
    <row customHeight="true" ht="60" outlineLevel="0" r="67">
      <c r="A67" s="141" t="s"/>
      <c r="B67" s="145" t="s">
        <v>266</v>
      </c>
      <c r="C67" s="138" t="s">
        <v>261</v>
      </c>
      <c r="D67" s="138" t="s">
        <v>267</v>
      </c>
      <c r="E67" s="138" t="s">
        <v>197</v>
      </c>
      <c r="F67" s="146" t="n">
        <f aca="false" ca="false" dt2D="false" dtr="false" t="normal">F68</f>
        <v>0</v>
      </c>
    </row>
    <row customHeight="true" ht="45" outlineLevel="0" r="68">
      <c r="A68" s="141" t="s"/>
      <c r="B68" s="188" t="s">
        <v>246</v>
      </c>
      <c r="C68" s="175" t="s">
        <v>261</v>
      </c>
      <c r="D68" s="175" t="s">
        <v>267</v>
      </c>
      <c r="E68" s="175" t="n">
        <v>200</v>
      </c>
      <c r="F68" s="176" t="n">
        <f aca="false" ca="false" dt2D="false" dtr="false" t="normal">58000-15614.04-42385.96</f>
        <v>0</v>
      </c>
    </row>
    <row customHeight="true" ht="21" outlineLevel="0" r="69">
      <c r="A69" s="141" t="s"/>
      <c r="B69" s="145" t="s">
        <v>268</v>
      </c>
      <c r="C69" s="138" t="s">
        <v>261</v>
      </c>
      <c r="D69" s="138" t="s">
        <v>269</v>
      </c>
      <c r="E69" s="138" t="s">
        <v>197</v>
      </c>
      <c r="F69" s="146" t="n">
        <f aca="false" ca="false" dt2D="false" dtr="false" t="normal">F70</f>
        <v>26000</v>
      </c>
    </row>
    <row customHeight="true" ht="45.75" outlineLevel="0" r="70">
      <c r="A70" s="141" t="s"/>
      <c r="B70" s="189" t="s">
        <v>246</v>
      </c>
      <c r="C70" s="175" t="s">
        <v>261</v>
      </c>
      <c r="D70" s="175" t="s">
        <v>269</v>
      </c>
      <c r="E70" s="175" t="n">
        <v>200</v>
      </c>
      <c r="F70" s="176" t="n">
        <f aca="false" ca="false" dt2D="false" dtr="false" t="normal">32000-6000</f>
        <v>26000</v>
      </c>
    </row>
    <row customHeight="true" ht="34.5" outlineLevel="0" r="71">
      <c r="A71" s="141" t="s"/>
      <c r="B71" s="145" t="s">
        <v>270</v>
      </c>
      <c r="C71" s="138" t="s">
        <v>261</v>
      </c>
      <c r="D71" s="138" t="s">
        <v>271</v>
      </c>
      <c r="E71" s="138" t="s">
        <v>197</v>
      </c>
      <c r="F71" s="146" t="n">
        <f aca="false" ca="false" dt2D="false" dtr="false" t="normal">F72</f>
        <v>20000</v>
      </c>
    </row>
    <row customHeight="true" ht="49.5" outlineLevel="0" r="72">
      <c r="A72" s="141" t="s"/>
      <c r="B72" s="174" t="s">
        <v>246</v>
      </c>
      <c r="C72" s="175" t="s">
        <v>261</v>
      </c>
      <c r="D72" s="175" t="s">
        <v>271</v>
      </c>
      <c r="E72" s="175" t="n">
        <v>200</v>
      </c>
      <c r="F72" s="176" t="n">
        <f aca="false" ca="false" dt2D="false" dtr="false" t="normal">20000</f>
        <v>20000</v>
      </c>
    </row>
    <row customHeight="true" ht="108.75" outlineLevel="0" r="73">
      <c r="A73" s="141" t="s"/>
      <c r="B73" s="55" t="s">
        <v>272</v>
      </c>
      <c r="C73" s="190" t="s">
        <v>261</v>
      </c>
      <c r="D73" s="190" t="s">
        <v>273</v>
      </c>
      <c r="E73" s="190" t="s">
        <v>197</v>
      </c>
      <c r="F73" s="191" t="n">
        <f aca="false" ca="false" dt2D="false" dtr="false" t="normal">F74</f>
        <v>127538.01</v>
      </c>
    </row>
    <row customHeight="true" ht="45.75" outlineLevel="0" r="74">
      <c r="A74" s="141" t="s"/>
      <c r="B74" s="55" t="s">
        <v>246</v>
      </c>
      <c r="C74" s="190" t="s">
        <v>261</v>
      </c>
      <c r="D74" s="190" t="s">
        <v>273</v>
      </c>
      <c r="E74" s="190" t="s">
        <v>253</v>
      </c>
      <c r="F74" s="191" t="n">
        <f aca="false" ca="false" dt2D="false" dtr="false" t="normal">126500+1277.78-239.77</f>
        <v>127538.01</v>
      </c>
    </row>
    <row customHeight="true" ht="45.75" outlineLevel="0" r="75">
      <c r="A75" s="141" t="s"/>
      <c r="B75" s="192" t="s">
        <v>274</v>
      </c>
      <c r="C75" s="193" t="n"/>
      <c r="D75" s="194" t="s">
        <v>275</v>
      </c>
      <c r="E75" s="185" t="n"/>
      <c r="F75" s="195" t="n">
        <f aca="false" ca="false" dt2D="false" dtr="false" t="normal">F76</f>
        <v>106725.15</v>
      </c>
    </row>
    <row customHeight="true" ht="20.25" outlineLevel="0" r="76">
      <c r="A76" s="141" t="s"/>
      <c r="B76" s="196" t="s">
        <v>258</v>
      </c>
      <c r="C76" s="144" t="s">
        <v>259</v>
      </c>
      <c r="D76" s="194" t="s">
        <v>275</v>
      </c>
      <c r="E76" s="194" t="s">
        <v>197</v>
      </c>
      <c r="F76" s="195" t="n">
        <f aca="false" ca="false" dt2D="false" dtr="false" t="normal">F77</f>
        <v>106725.15</v>
      </c>
    </row>
    <row customHeight="true" ht="26.25" outlineLevel="0" r="77">
      <c r="A77" s="141" t="s"/>
      <c r="B77" s="156" t="s">
        <v>276</v>
      </c>
      <c r="C77" s="197" t="s">
        <v>277</v>
      </c>
      <c r="D77" s="197" t="s">
        <v>275</v>
      </c>
      <c r="E77" s="197" t="s">
        <v>197</v>
      </c>
      <c r="F77" s="198" t="n">
        <f aca="false" ca="false" dt2D="false" dtr="false" t="normal">F78+F80+F82+F84</f>
        <v>106725.15</v>
      </c>
      <c r="G77" s="199" t="n"/>
    </row>
    <row customHeight="true" ht="45.75" outlineLevel="0" r="78">
      <c r="A78" s="141" t="s"/>
      <c r="B78" s="200" t="s">
        <v>278</v>
      </c>
      <c r="C78" s="201" t="s">
        <v>277</v>
      </c>
      <c r="D78" s="201" t="s">
        <v>279</v>
      </c>
      <c r="E78" s="201" t="s">
        <v>197</v>
      </c>
      <c r="F78" s="202" t="n">
        <f aca="false" ca="false" dt2D="false" dtr="false" t="normal">F79</f>
        <v>75000</v>
      </c>
    </row>
    <row customHeight="true" ht="48.75" outlineLevel="0" r="79">
      <c r="A79" s="141" t="s"/>
      <c r="B79" s="203" t="s">
        <v>237</v>
      </c>
      <c r="C79" s="204" t="s">
        <v>277</v>
      </c>
      <c r="D79" s="204" t="s">
        <v>279</v>
      </c>
      <c r="E79" s="204" t="s">
        <v>253</v>
      </c>
      <c r="F79" s="149" t="n">
        <v>75000</v>
      </c>
    </row>
    <row customHeight="true" ht="45.75" outlineLevel="0" r="80">
      <c r="A80" s="141" t="s"/>
      <c r="B80" s="203" t="s">
        <v>280</v>
      </c>
      <c r="C80" s="204" t="s">
        <v>277</v>
      </c>
      <c r="D80" s="204" t="s">
        <v>281</v>
      </c>
      <c r="E80" s="204" t="s">
        <v>197</v>
      </c>
      <c r="F80" s="149" t="n">
        <f aca="false" ca="false" dt2D="false" dtr="false" t="normal">F81</f>
        <v>3947.37</v>
      </c>
    </row>
    <row customHeight="true" ht="48" outlineLevel="0" r="81">
      <c r="A81" s="141" t="s"/>
      <c r="B81" s="203" t="s">
        <v>237</v>
      </c>
      <c r="C81" s="204" t="s">
        <v>277</v>
      </c>
      <c r="D81" s="204" t="s">
        <v>282</v>
      </c>
      <c r="E81" s="204" t="s">
        <v>253</v>
      </c>
      <c r="F81" s="149" t="n">
        <f aca="false" ca="false" dt2D="false" dtr="false" t="normal">8333.33-4385.96</f>
        <v>3947.37</v>
      </c>
    </row>
    <row customHeight="true" ht="33" outlineLevel="0" r="82">
      <c r="A82" s="141" t="s"/>
      <c r="B82" s="203" t="s">
        <v>283</v>
      </c>
      <c r="C82" s="204" t="s">
        <v>277</v>
      </c>
      <c r="D82" s="204" t="s">
        <v>284</v>
      </c>
      <c r="E82" s="204" t="s">
        <v>197</v>
      </c>
      <c r="F82" s="149" t="n">
        <f aca="false" ca="false" dt2D="false" dtr="false" t="normal">F83</f>
        <v>25000</v>
      </c>
    </row>
    <row customHeight="true" ht="50.25" outlineLevel="0" r="83">
      <c r="A83" s="141" t="s"/>
      <c r="B83" s="203" t="s">
        <v>237</v>
      </c>
      <c r="C83" s="204" t="s">
        <v>277</v>
      </c>
      <c r="D83" s="204" t="s">
        <v>284</v>
      </c>
      <c r="E83" s="204" t="s">
        <v>253</v>
      </c>
      <c r="F83" s="149" t="n">
        <v>25000</v>
      </c>
    </row>
    <row customHeight="true" ht="33" outlineLevel="0" r="84">
      <c r="A84" s="141" t="s"/>
      <c r="B84" s="203" t="s">
        <v>285</v>
      </c>
      <c r="C84" s="204" t="s">
        <v>277</v>
      </c>
      <c r="D84" s="204" t="s">
        <v>286</v>
      </c>
      <c r="E84" s="204" t="s">
        <v>197</v>
      </c>
      <c r="F84" s="149" t="n">
        <f aca="false" ca="false" dt2D="false" dtr="false" t="normal">F85</f>
        <v>2777.78</v>
      </c>
    </row>
    <row customHeight="true" ht="44.25" outlineLevel="0" r="85">
      <c r="A85" s="141" t="s"/>
      <c r="B85" s="203" t="s">
        <v>237</v>
      </c>
      <c r="C85" s="204" t="s">
        <v>277</v>
      </c>
      <c r="D85" s="204" t="s">
        <v>286</v>
      </c>
      <c r="E85" s="204" t="s">
        <v>253</v>
      </c>
      <c r="F85" s="149" t="n">
        <v>2777.78</v>
      </c>
    </row>
    <row customHeight="true" ht="32.25" outlineLevel="0" r="86">
      <c r="A86" s="141" t="s"/>
      <c r="B86" s="137" t="s">
        <v>287</v>
      </c>
      <c r="C86" s="139" t="n"/>
      <c r="D86" s="139" t="s">
        <v>288</v>
      </c>
      <c r="E86" s="153" t="n"/>
      <c r="F86" s="140" t="n">
        <f aca="false" ca="false" dt2D="false" dtr="false" t="normal">F87</f>
        <v>255500</v>
      </c>
    </row>
    <row customHeight="true" ht="21" outlineLevel="0" r="87">
      <c r="A87" s="141" t="s"/>
      <c r="B87" s="143" t="s">
        <v>289</v>
      </c>
      <c r="C87" s="144" t="n">
        <v>1000</v>
      </c>
      <c r="D87" s="144" t="s">
        <v>288</v>
      </c>
      <c r="E87" s="144" t="s">
        <v>197</v>
      </c>
      <c r="F87" s="142" t="n">
        <f aca="false" ca="false" dt2D="false" dtr="false" t="normal">F88+F91</f>
        <v>255500</v>
      </c>
    </row>
    <row customHeight="true" ht="21" outlineLevel="0" r="88">
      <c r="A88" s="141" t="s"/>
      <c r="B88" s="143" t="s">
        <v>290</v>
      </c>
      <c r="C88" s="144" t="n">
        <v>1001</v>
      </c>
      <c r="D88" s="144" t="s">
        <v>288</v>
      </c>
      <c r="E88" s="144" t="s">
        <v>197</v>
      </c>
      <c r="F88" s="142" t="n">
        <f aca="false" ca="false" dt2D="false" dtr="false" t="normal">F89</f>
        <v>230000</v>
      </c>
      <c r="K88" s="0" t="n"/>
    </row>
    <row customHeight="true" ht="31.5" outlineLevel="0" r="89">
      <c r="A89" s="141" t="s"/>
      <c r="B89" s="145" t="s">
        <v>291</v>
      </c>
      <c r="C89" s="138" t="n">
        <v>1001</v>
      </c>
      <c r="D89" s="138" t="s">
        <v>292</v>
      </c>
      <c r="E89" s="138" t="s">
        <v>197</v>
      </c>
      <c r="F89" s="146" t="n">
        <f aca="false" ca="false" dt2D="false" dtr="false" t="normal">F90</f>
        <v>230000</v>
      </c>
    </row>
    <row customHeight="true" ht="33.75" outlineLevel="0" r="90">
      <c r="A90" s="141" t="s"/>
      <c r="B90" s="168" t="s">
        <v>293</v>
      </c>
      <c r="C90" s="138" t="n">
        <v>1001</v>
      </c>
      <c r="D90" s="138" t="s">
        <v>292</v>
      </c>
      <c r="E90" s="138" t="n">
        <v>300</v>
      </c>
      <c r="F90" s="146" t="n">
        <f aca="false" ca="false" dt2D="false" dtr="false" t="normal">230000</f>
        <v>230000</v>
      </c>
    </row>
    <row customHeight="true" ht="31.5" outlineLevel="0" r="91">
      <c r="A91" s="141" t="s"/>
      <c r="B91" s="169" t="s">
        <v>294</v>
      </c>
      <c r="C91" s="170" t="n">
        <v>1006</v>
      </c>
      <c r="D91" s="170" t="s">
        <v>295</v>
      </c>
      <c r="E91" s="170" t="s">
        <v>197</v>
      </c>
      <c r="F91" s="205" t="n">
        <f aca="false" ca="false" dt2D="false" dtr="false" t="normal">F92</f>
        <v>25500</v>
      </c>
    </row>
    <row customHeight="true" ht="90.75" outlineLevel="0" r="92">
      <c r="A92" s="141" t="s"/>
      <c r="B92" s="172" t="s">
        <v>296</v>
      </c>
      <c r="C92" s="173" t="n">
        <v>1006</v>
      </c>
      <c r="D92" s="173" t="s">
        <v>297</v>
      </c>
      <c r="E92" s="173" t="s">
        <v>197</v>
      </c>
      <c r="F92" s="152" t="n">
        <f aca="false" ca="false" dt2D="false" dtr="false" t="normal">F93</f>
        <v>25500</v>
      </c>
    </row>
    <row customHeight="true" ht="31.5" outlineLevel="0" r="93">
      <c r="A93" s="141" t="s"/>
      <c r="B93" s="206" t="s">
        <v>293</v>
      </c>
      <c r="C93" s="207" t="n">
        <v>1006</v>
      </c>
      <c r="D93" s="207" t="s">
        <v>297</v>
      </c>
      <c r="E93" s="207" t="n">
        <v>300</v>
      </c>
      <c r="F93" s="208" t="n">
        <f aca="false" ca="false" dt2D="false" dtr="false" t="normal">27000-1500</f>
        <v>25500</v>
      </c>
    </row>
    <row customHeight="true" ht="82.5" outlineLevel="0" r="94">
      <c r="A94" s="141" t="s"/>
      <c r="B94" s="209" t="s">
        <v>298</v>
      </c>
      <c r="C94" s="210" t="n"/>
      <c r="D94" s="211" t="s">
        <v>299</v>
      </c>
      <c r="E94" s="211" t="n"/>
      <c r="F94" s="212" t="n">
        <f aca="false" ca="false" dt2D="false" dtr="false" t="normal">F109+F141+F95</f>
        <v>1702461</v>
      </c>
    </row>
    <row customHeight="true" ht="22.5" outlineLevel="0" r="95">
      <c r="A95" s="141" t="s"/>
      <c r="B95" s="213" t="s">
        <v>300</v>
      </c>
      <c r="C95" s="214" t="s">
        <v>241</v>
      </c>
      <c r="D95" s="214" t="s">
        <v>299</v>
      </c>
      <c r="E95" s="214" t="s">
        <v>197</v>
      </c>
      <c r="F95" s="215" t="n">
        <f aca="false" ca="false" dt2D="false" dtr="false" t="normal">F96</f>
        <v>312000</v>
      </c>
    </row>
    <row customHeight="true" ht="31.5" outlineLevel="0" r="96">
      <c r="A96" s="141" t="s"/>
      <c r="B96" s="213" t="s">
        <v>301</v>
      </c>
      <c r="C96" s="214" t="s">
        <v>243</v>
      </c>
      <c r="D96" s="214" t="s">
        <v>299</v>
      </c>
      <c r="E96" s="214" t="s">
        <v>197</v>
      </c>
      <c r="F96" s="215" t="n">
        <f aca="false" ca="false" dt2D="false" dtr="false" t="normal">F97+F99+F101+F103+F105+F107</f>
        <v>312000</v>
      </c>
    </row>
    <row customHeight="true" ht="32.25" outlineLevel="0" r="97">
      <c r="A97" s="141" t="s"/>
      <c r="B97" s="216" t="s">
        <v>302</v>
      </c>
      <c r="C97" s="217" t="s">
        <v>243</v>
      </c>
      <c r="D97" s="207" t="s">
        <v>303</v>
      </c>
      <c r="E97" s="218" t="s">
        <v>197</v>
      </c>
      <c r="F97" s="219" t="n">
        <f aca="false" ca="false" dt2D="false" dtr="false" t="normal">F98</f>
        <v>100000</v>
      </c>
    </row>
    <row customHeight="true" ht="48.75" outlineLevel="0" r="98">
      <c r="A98" s="141" t="s"/>
      <c r="B98" s="216" t="s">
        <v>237</v>
      </c>
      <c r="C98" s="217" t="s">
        <v>243</v>
      </c>
      <c r="D98" s="207" t="s">
        <v>303</v>
      </c>
      <c r="E98" s="218" t="s">
        <v>253</v>
      </c>
      <c r="F98" s="219" t="n">
        <v>100000</v>
      </c>
    </row>
    <row customHeight="true" ht="32.25" outlineLevel="0" r="99">
      <c r="A99" s="141" t="s"/>
      <c r="B99" s="216" t="s">
        <v>304</v>
      </c>
      <c r="C99" s="217" t="s">
        <v>243</v>
      </c>
      <c r="D99" s="207" t="s">
        <v>305</v>
      </c>
      <c r="E99" s="218" t="s">
        <v>197</v>
      </c>
      <c r="F99" s="219" t="n">
        <f aca="false" ca="false" dt2D="false" dtr="false" t="normal">F100</f>
        <v>4000</v>
      </c>
    </row>
    <row customHeight="true" ht="47.25" outlineLevel="0" r="100">
      <c r="A100" s="141" t="s"/>
      <c r="B100" s="216" t="s">
        <v>237</v>
      </c>
      <c r="C100" s="217" t="s">
        <v>243</v>
      </c>
      <c r="D100" s="207" t="s">
        <v>305</v>
      </c>
      <c r="E100" s="218" t="s">
        <v>253</v>
      </c>
      <c r="F100" s="219" t="n">
        <v>4000</v>
      </c>
    </row>
    <row customHeight="true" ht="33.75" outlineLevel="0" r="101">
      <c r="A101" s="141" t="s"/>
      <c r="B101" s="216" t="s">
        <v>306</v>
      </c>
      <c r="C101" s="217" t="s">
        <v>243</v>
      </c>
      <c r="D101" s="207" t="s">
        <v>307</v>
      </c>
      <c r="E101" s="218" t="s">
        <v>197</v>
      </c>
      <c r="F101" s="219" t="n">
        <f aca="false" ca="false" dt2D="false" dtr="false" t="normal">F102</f>
        <v>100000</v>
      </c>
    </row>
    <row customHeight="true" ht="48" outlineLevel="0" r="102">
      <c r="A102" s="141" t="s"/>
      <c r="B102" s="216" t="s">
        <v>237</v>
      </c>
      <c r="C102" s="217" t="s">
        <v>243</v>
      </c>
      <c r="D102" s="207" t="s">
        <v>307</v>
      </c>
      <c r="E102" s="218" t="s">
        <v>253</v>
      </c>
      <c r="F102" s="219" t="n">
        <v>100000</v>
      </c>
    </row>
    <row customHeight="true" ht="47.25" outlineLevel="0" r="103">
      <c r="A103" s="141" t="s"/>
      <c r="B103" s="216" t="s">
        <v>308</v>
      </c>
      <c r="C103" s="217" t="s">
        <v>243</v>
      </c>
      <c r="D103" s="207" t="s">
        <v>309</v>
      </c>
      <c r="E103" s="218" t="s">
        <v>197</v>
      </c>
      <c r="F103" s="219" t="n">
        <f aca="false" ca="false" dt2D="false" dtr="false" t="normal">F104</f>
        <v>4000</v>
      </c>
    </row>
    <row customHeight="true" ht="46.5" outlineLevel="0" r="104">
      <c r="A104" s="141" t="s"/>
      <c r="B104" s="216" t="s">
        <v>237</v>
      </c>
      <c r="C104" s="217" t="s">
        <v>243</v>
      </c>
      <c r="D104" s="207" t="s">
        <v>309</v>
      </c>
      <c r="E104" s="218" t="s">
        <v>253</v>
      </c>
      <c r="F104" s="219" t="n">
        <v>4000</v>
      </c>
    </row>
    <row customHeight="true" ht="21" outlineLevel="0" r="105">
      <c r="A105" s="141" t="s"/>
      <c r="B105" s="216" t="s">
        <v>310</v>
      </c>
      <c r="C105" s="217" t="s">
        <v>243</v>
      </c>
      <c r="D105" s="207" t="s">
        <v>311</v>
      </c>
      <c r="E105" s="207" t="s">
        <v>197</v>
      </c>
      <c r="F105" s="219" t="n">
        <f aca="false" ca="false" dt2D="false" dtr="false" t="normal">F106</f>
        <v>100000</v>
      </c>
    </row>
    <row customHeight="true" ht="50.25" outlineLevel="0" r="106">
      <c r="A106" s="141" t="s"/>
      <c r="B106" s="216" t="s">
        <v>237</v>
      </c>
      <c r="C106" s="217" t="s">
        <v>243</v>
      </c>
      <c r="D106" s="207" t="s">
        <v>311</v>
      </c>
      <c r="E106" s="207" t="s">
        <v>253</v>
      </c>
      <c r="F106" s="219" t="n">
        <v>100000</v>
      </c>
    </row>
    <row customHeight="true" ht="31.5" outlineLevel="0" r="107">
      <c r="A107" s="141" t="s"/>
      <c r="B107" s="216" t="s">
        <v>312</v>
      </c>
      <c r="C107" s="217" t="s">
        <v>243</v>
      </c>
      <c r="D107" s="207" t="s">
        <v>313</v>
      </c>
      <c r="E107" s="207" t="s">
        <v>197</v>
      </c>
      <c r="F107" s="219" t="n">
        <f aca="false" ca="false" dt2D="false" dtr="false" t="normal">F108</f>
        <v>4000</v>
      </c>
    </row>
    <row customHeight="true" ht="48" outlineLevel="0" r="108">
      <c r="A108" s="141" t="s"/>
      <c r="B108" s="216" t="s">
        <v>237</v>
      </c>
      <c r="C108" s="217" t="s">
        <v>243</v>
      </c>
      <c r="D108" s="207" t="s">
        <v>313</v>
      </c>
      <c r="E108" s="207" t="s">
        <v>253</v>
      </c>
      <c r="F108" s="219" t="n">
        <v>4000</v>
      </c>
    </row>
    <row customHeight="true" ht="16.5" outlineLevel="0" r="109">
      <c r="A109" s="141" t="s"/>
      <c r="B109" s="213" t="s">
        <v>258</v>
      </c>
      <c r="C109" s="214" t="s">
        <v>259</v>
      </c>
      <c r="D109" s="220" t="s">
        <v>299</v>
      </c>
      <c r="E109" s="220" t="s">
        <v>197</v>
      </c>
      <c r="F109" s="221" t="n">
        <f aca="false" ca="false" dt2D="false" dtr="false" t="normal">F110</f>
        <v>1191001</v>
      </c>
    </row>
    <row customHeight="true" ht="19.5" outlineLevel="0" r="110">
      <c r="A110" s="141" t="s"/>
      <c r="B110" s="222" t="s">
        <v>314</v>
      </c>
      <c r="C110" s="223" t="s">
        <v>261</v>
      </c>
      <c r="D110" s="224" t="s">
        <v>299</v>
      </c>
      <c r="E110" s="224" t="s">
        <v>197</v>
      </c>
      <c r="F110" s="225" t="n">
        <f aca="false" ca="false" dt2D="false" dtr="false" t="normal">F111+F113+F115+F117+F119+F121+F123+F125+F127+F129+F131+F133+F135+F137+F139</f>
        <v>1191001</v>
      </c>
    </row>
    <row customHeight="true" hidden="true" ht="0.75" outlineLevel="0" r="111">
      <c r="A111" s="141" t="s"/>
      <c r="B111" s="226" t="s">
        <v>315</v>
      </c>
      <c r="C111" s="227" t="s">
        <v>261</v>
      </c>
      <c r="D111" s="228" t="s">
        <v>316</v>
      </c>
      <c r="E111" s="228" t="s">
        <v>197</v>
      </c>
      <c r="F111" s="229" t="n">
        <f aca="false" ca="false" dt2D="false" dtr="false" t="normal">F112</f>
        <v>0</v>
      </c>
    </row>
    <row customHeight="true" hidden="true" ht="7.5" outlineLevel="0" r="112">
      <c r="A112" s="141" t="s"/>
      <c r="B112" s="226" t="s">
        <v>246</v>
      </c>
      <c r="C112" s="227" t="s">
        <v>261</v>
      </c>
      <c r="D112" s="228" t="s">
        <v>316</v>
      </c>
      <c r="E112" s="228" t="s">
        <v>253</v>
      </c>
      <c r="F112" s="229" t="n">
        <f aca="false" ca="false" dt2D="false" dtr="false" t="normal">30000-30000</f>
        <v>0</v>
      </c>
    </row>
    <row customHeight="true" ht="31.5" outlineLevel="0" r="113">
      <c r="A113" s="141" t="s"/>
      <c r="B113" s="230" t="s">
        <v>317</v>
      </c>
      <c r="C113" s="227" t="s">
        <v>261</v>
      </c>
      <c r="D113" s="231" t="s">
        <v>318</v>
      </c>
      <c r="E113" s="228" t="s">
        <v>197</v>
      </c>
      <c r="F113" s="229" t="n">
        <f aca="false" ca="false" dt2D="false" dtr="false" t="normal">F114</f>
        <v>199448</v>
      </c>
    </row>
    <row customHeight="true" ht="31.5" outlineLevel="0" r="114">
      <c r="A114" s="141" t="s"/>
      <c r="B114" s="203" t="s">
        <v>237</v>
      </c>
      <c r="C114" s="232" t="s">
        <v>261</v>
      </c>
      <c r="D114" s="231" t="s">
        <v>318</v>
      </c>
      <c r="E114" s="228" t="s">
        <v>253</v>
      </c>
      <c r="F114" s="233" t="n">
        <f aca="false" ca="false" dt2D="false" dtr="false" t="normal">199448</f>
        <v>199448</v>
      </c>
    </row>
    <row customHeight="true" ht="48" outlineLevel="0" r="115">
      <c r="A115" s="141" t="s"/>
      <c r="B115" s="234" t="s">
        <v>319</v>
      </c>
      <c r="C115" s="232" t="s">
        <v>261</v>
      </c>
      <c r="D115" s="231" t="s">
        <v>320</v>
      </c>
      <c r="E115" s="228" t="s">
        <v>197</v>
      </c>
      <c r="F115" s="233" t="n">
        <f aca="false" ca="false" dt2D="false" dtr="false" t="normal">F116</f>
        <v>4000</v>
      </c>
    </row>
    <row customHeight="true" ht="31.5" outlineLevel="0" r="116">
      <c r="A116" s="141" t="s"/>
      <c r="B116" s="203" t="s">
        <v>237</v>
      </c>
      <c r="C116" s="232" t="s">
        <v>261</v>
      </c>
      <c r="D116" s="231" t="s">
        <v>320</v>
      </c>
      <c r="E116" s="228" t="s">
        <v>253</v>
      </c>
      <c r="F116" s="233" t="n">
        <f aca="false" ca="false" dt2D="false" dtr="false" t="normal">4000</f>
        <v>4000</v>
      </c>
    </row>
    <row customHeight="true" ht="47.25" outlineLevel="0" r="117">
      <c r="A117" s="141" t="s"/>
      <c r="B117" s="234" t="s">
        <v>321</v>
      </c>
      <c r="C117" s="232" t="s">
        <v>261</v>
      </c>
      <c r="D117" s="231" t="s">
        <v>322</v>
      </c>
      <c r="E117" s="228" t="s">
        <v>197</v>
      </c>
      <c r="F117" s="233" t="n">
        <f aca="false" ca="false" dt2D="false" dtr="false" t="normal">F118</f>
        <v>200000</v>
      </c>
    </row>
    <row customHeight="true" ht="31.5" outlineLevel="0" r="118">
      <c r="A118" s="141" t="s"/>
      <c r="B118" s="203" t="s">
        <v>237</v>
      </c>
      <c r="C118" s="232" t="s">
        <v>261</v>
      </c>
      <c r="D118" s="231" t="s">
        <v>322</v>
      </c>
      <c r="E118" s="228" t="s">
        <v>253</v>
      </c>
      <c r="F118" s="233" t="n">
        <f aca="false" ca="false" dt2D="false" dtr="false" t="normal">200000</f>
        <v>200000</v>
      </c>
    </row>
    <row customHeight="true" ht="48" outlineLevel="0" r="119">
      <c r="A119" s="141" t="s"/>
      <c r="B119" s="234" t="s">
        <v>323</v>
      </c>
      <c r="C119" s="232" t="s">
        <v>261</v>
      </c>
      <c r="D119" s="231" t="s">
        <v>324</v>
      </c>
      <c r="E119" s="228" t="s">
        <v>197</v>
      </c>
      <c r="F119" s="233" t="n">
        <f aca="false" ca="false" dt2D="false" dtr="false" t="normal">F120</f>
        <v>7000</v>
      </c>
    </row>
    <row customHeight="true" ht="31.5" outlineLevel="0" r="120">
      <c r="A120" s="141" t="s"/>
      <c r="B120" s="203" t="s">
        <v>237</v>
      </c>
      <c r="C120" s="232" t="s">
        <v>261</v>
      </c>
      <c r="D120" s="231" t="s">
        <v>324</v>
      </c>
      <c r="E120" s="228" t="s">
        <v>253</v>
      </c>
      <c r="F120" s="233" t="n">
        <f aca="false" ca="false" dt2D="false" dtr="false" t="normal">7000</f>
        <v>7000</v>
      </c>
    </row>
    <row customHeight="true" ht="20.25" outlineLevel="0" r="121">
      <c r="A121" s="141" t="s"/>
      <c r="B121" s="234" t="s">
        <v>325</v>
      </c>
      <c r="C121" s="232" t="s">
        <v>261</v>
      </c>
      <c r="D121" s="231" t="s">
        <v>326</v>
      </c>
      <c r="E121" s="228" t="s">
        <v>197</v>
      </c>
      <c r="F121" s="233" t="n">
        <f aca="false" ca="false" dt2D="false" dtr="false" t="normal">F122</f>
        <v>196378</v>
      </c>
    </row>
    <row customHeight="true" ht="31.5" outlineLevel="0" r="122">
      <c r="A122" s="141" t="s"/>
      <c r="B122" s="203" t="s">
        <v>237</v>
      </c>
      <c r="C122" s="232" t="s">
        <v>261</v>
      </c>
      <c r="D122" s="231" t="s">
        <v>326</v>
      </c>
      <c r="E122" s="228" t="s">
        <v>253</v>
      </c>
      <c r="F122" s="233" t="n">
        <f aca="false" ca="false" dt2D="false" dtr="false" t="normal">196378</f>
        <v>196378</v>
      </c>
    </row>
    <row customHeight="true" ht="31.5" outlineLevel="0" r="123">
      <c r="A123" s="141" t="s"/>
      <c r="B123" s="234" t="s">
        <v>327</v>
      </c>
      <c r="C123" s="232" t="s">
        <v>261</v>
      </c>
      <c r="D123" s="231" t="s">
        <v>328</v>
      </c>
      <c r="E123" s="228" t="s">
        <v>197</v>
      </c>
      <c r="F123" s="233" t="n">
        <f aca="false" ca="false" dt2D="false" dtr="false" t="normal">F124</f>
        <v>7500</v>
      </c>
    </row>
    <row customHeight="true" ht="31.5" outlineLevel="0" r="124">
      <c r="A124" s="141" t="s"/>
      <c r="B124" s="203" t="s">
        <v>237</v>
      </c>
      <c r="C124" s="232" t="s">
        <v>261</v>
      </c>
      <c r="D124" s="231" t="s">
        <v>328</v>
      </c>
      <c r="E124" s="228" t="s">
        <v>253</v>
      </c>
      <c r="F124" s="233" t="n">
        <f aca="false" ca="false" dt2D="false" dtr="false" t="normal">7500</f>
        <v>7500</v>
      </c>
    </row>
    <row customHeight="true" ht="31.5" outlineLevel="0" r="125">
      <c r="A125" s="141" t="s"/>
      <c r="B125" s="203" t="s">
        <v>329</v>
      </c>
      <c r="C125" s="232" t="s">
        <v>261</v>
      </c>
      <c r="D125" s="231" t="s">
        <v>330</v>
      </c>
      <c r="E125" s="228" t="s">
        <v>197</v>
      </c>
      <c r="F125" s="233" t="n">
        <f aca="false" ca="false" dt2D="false" dtr="false" t="normal">F126</f>
        <v>200000</v>
      </c>
    </row>
    <row customHeight="true" ht="31.5" outlineLevel="0" r="126">
      <c r="A126" s="141" t="s"/>
      <c r="B126" s="203" t="s">
        <v>237</v>
      </c>
      <c r="C126" s="232" t="s">
        <v>261</v>
      </c>
      <c r="D126" s="231" t="s">
        <v>330</v>
      </c>
      <c r="E126" s="228" t="s">
        <v>253</v>
      </c>
      <c r="F126" s="233" t="n">
        <f aca="false" ca="false" dt2D="false" dtr="false" t="normal">200000</f>
        <v>200000</v>
      </c>
    </row>
    <row customHeight="true" ht="31.5" outlineLevel="0" r="127">
      <c r="A127" s="141" t="s"/>
      <c r="B127" s="203" t="s">
        <v>331</v>
      </c>
      <c r="C127" s="232" t="s">
        <v>261</v>
      </c>
      <c r="D127" s="231" t="s">
        <v>332</v>
      </c>
      <c r="E127" s="228" t="s">
        <v>197</v>
      </c>
      <c r="F127" s="233" t="n">
        <f aca="false" ca="false" dt2D="false" dtr="false" t="normal">F128</f>
        <v>5000</v>
      </c>
    </row>
    <row customHeight="true" ht="31.5" outlineLevel="0" r="128">
      <c r="A128" s="141" t="s"/>
      <c r="B128" s="203" t="s">
        <v>237</v>
      </c>
      <c r="C128" s="232" t="s">
        <v>261</v>
      </c>
      <c r="D128" s="231" t="s">
        <v>332</v>
      </c>
      <c r="E128" s="228" t="s">
        <v>253</v>
      </c>
      <c r="F128" s="233" t="n">
        <f aca="false" ca="false" dt2D="false" dtr="false" t="normal">5000</f>
        <v>5000</v>
      </c>
    </row>
    <row customHeight="true" ht="21" outlineLevel="0" r="129">
      <c r="A129" s="141" t="s"/>
      <c r="B129" s="203" t="s">
        <v>333</v>
      </c>
      <c r="C129" s="232" t="s">
        <v>261</v>
      </c>
      <c r="D129" s="231" t="s">
        <v>334</v>
      </c>
      <c r="E129" s="228" t="s">
        <v>197</v>
      </c>
      <c r="F129" s="233" t="n">
        <f aca="false" ca="false" dt2D="false" dtr="false" t="normal">F130</f>
        <v>153675</v>
      </c>
    </row>
    <row customHeight="true" ht="31.5" outlineLevel="0" r="130">
      <c r="A130" s="141" t="s"/>
      <c r="B130" s="203" t="s">
        <v>237</v>
      </c>
      <c r="C130" s="232" t="s">
        <v>261</v>
      </c>
      <c r="D130" s="231" t="s">
        <v>334</v>
      </c>
      <c r="E130" s="228" t="s">
        <v>253</v>
      </c>
      <c r="F130" s="233" t="n">
        <f aca="false" ca="false" dt2D="false" dtr="false" t="normal">153675</f>
        <v>153675</v>
      </c>
    </row>
    <row customHeight="true" ht="31.5" outlineLevel="0" r="131">
      <c r="A131" s="141" t="s"/>
      <c r="B131" s="203" t="s">
        <v>335</v>
      </c>
      <c r="C131" s="232" t="s">
        <v>261</v>
      </c>
      <c r="D131" s="231" t="s">
        <v>336</v>
      </c>
      <c r="E131" s="228" t="s">
        <v>197</v>
      </c>
      <c r="F131" s="233" t="n">
        <f aca="false" ca="false" dt2D="false" dtr="false" t="normal">F132</f>
        <v>8000</v>
      </c>
    </row>
    <row customHeight="true" ht="31.5" outlineLevel="0" r="132">
      <c r="A132" s="141" t="s"/>
      <c r="B132" s="203" t="s">
        <v>237</v>
      </c>
      <c r="C132" s="232" t="s">
        <v>261</v>
      </c>
      <c r="D132" s="231" t="s">
        <v>336</v>
      </c>
      <c r="E132" s="228" t="s">
        <v>253</v>
      </c>
      <c r="F132" s="233" t="n">
        <f aca="false" ca="false" dt2D="false" dtr="false" t="normal">8000</f>
        <v>8000</v>
      </c>
    </row>
    <row customHeight="true" ht="17.25" outlineLevel="0" r="133">
      <c r="A133" s="141" t="s"/>
      <c r="B133" s="206" t="s">
        <v>337</v>
      </c>
      <c r="C133" s="235" t="s">
        <v>261</v>
      </c>
      <c r="D133" s="231" t="s">
        <v>338</v>
      </c>
      <c r="E133" s="190" t="s">
        <v>197</v>
      </c>
      <c r="F133" s="229" t="n">
        <f aca="false" ca="false" dt2D="false" dtr="false" t="normal">F134</f>
        <v>100000</v>
      </c>
    </row>
    <row customHeight="true" ht="31.5" outlineLevel="0" r="134">
      <c r="A134" s="141" t="s"/>
      <c r="B134" s="206" t="s">
        <v>237</v>
      </c>
      <c r="C134" s="235" t="s">
        <v>261</v>
      </c>
      <c r="D134" s="231" t="s">
        <v>338</v>
      </c>
      <c r="E134" s="190" t="s">
        <v>253</v>
      </c>
      <c r="F134" s="229" t="n">
        <v>100000</v>
      </c>
    </row>
    <row customHeight="true" ht="31.5" outlineLevel="0" r="135">
      <c r="A135" s="141" t="s"/>
      <c r="B135" s="206" t="s">
        <v>339</v>
      </c>
      <c r="C135" s="235" t="s">
        <v>261</v>
      </c>
      <c r="D135" s="231" t="s">
        <v>340</v>
      </c>
      <c r="E135" s="190" t="s">
        <v>197</v>
      </c>
      <c r="F135" s="229" t="n">
        <f aca="false" ca="false" dt2D="false" dtr="false" t="normal">F136</f>
        <v>5000</v>
      </c>
    </row>
    <row customHeight="true" ht="31.5" outlineLevel="0" r="136">
      <c r="A136" s="141" t="s"/>
      <c r="B136" s="206" t="s">
        <v>237</v>
      </c>
      <c r="C136" s="235" t="s">
        <v>261</v>
      </c>
      <c r="D136" s="231" t="s">
        <v>340</v>
      </c>
      <c r="E136" s="190" t="s">
        <v>253</v>
      </c>
      <c r="F136" s="229" t="n">
        <v>5000</v>
      </c>
    </row>
    <row customHeight="true" ht="31.5" outlineLevel="0" r="137">
      <c r="A137" s="141" t="s"/>
      <c r="B137" s="206" t="s">
        <v>341</v>
      </c>
      <c r="C137" s="235" t="s">
        <v>261</v>
      </c>
      <c r="D137" s="231" t="s">
        <v>342</v>
      </c>
      <c r="E137" s="190" t="s">
        <v>197</v>
      </c>
      <c r="F137" s="229" t="n">
        <f aca="false" ca="false" dt2D="false" dtr="false" t="normal">F138</f>
        <v>100000</v>
      </c>
    </row>
    <row customHeight="true" ht="31.5" outlineLevel="0" r="138">
      <c r="A138" s="141" t="s"/>
      <c r="B138" s="206" t="s">
        <v>237</v>
      </c>
      <c r="C138" s="235" t="s">
        <v>261</v>
      </c>
      <c r="D138" s="231" t="s">
        <v>342</v>
      </c>
      <c r="E138" s="190" t="s">
        <v>253</v>
      </c>
      <c r="F138" s="229" t="n">
        <v>100000</v>
      </c>
    </row>
    <row customHeight="true" ht="31.5" outlineLevel="0" r="139">
      <c r="A139" s="141" t="s"/>
      <c r="B139" s="206" t="s">
        <v>343</v>
      </c>
      <c r="C139" s="235" t="s">
        <v>261</v>
      </c>
      <c r="D139" s="231" t="s">
        <v>344</v>
      </c>
      <c r="E139" s="190" t="s">
        <v>197</v>
      </c>
      <c r="F139" s="229" t="n">
        <f aca="false" ca="false" dt2D="false" dtr="false" t="normal">F140</f>
        <v>5000</v>
      </c>
    </row>
    <row customHeight="true" ht="31.5" outlineLevel="0" r="140">
      <c r="A140" s="141" t="s"/>
      <c r="B140" s="206" t="s">
        <v>237</v>
      </c>
      <c r="C140" s="235" t="s">
        <v>261</v>
      </c>
      <c r="D140" s="231" t="s">
        <v>344</v>
      </c>
      <c r="E140" s="190" t="s">
        <v>253</v>
      </c>
      <c r="F140" s="229" t="n">
        <v>5000</v>
      </c>
    </row>
    <row customHeight="true" ht="18" outlineLevel="0" r="141">
      <c r="A141" s="141" t="s"/>
      <c r="B141" s="236" t="s">
        <v>345</v>
      </c>
      <c r="C141" s="237" t="s">
        <v>346</v>
      </c>
      <c r="D141" s="238" t="s">
        <v>299</v>
      </c>
      <c r="E141" s="237" t="s">
        <v>197</v>
      </c>
      <c r="F141" s="239" t="n">
        <f aca="false" ca="false" dt2D="false" dtr="false" t="normal">F142</f>
        <v>199460</v>
      </c>
    </row>
    <row customHeight="true" ht="18" outlineLevel="0" r="142">
      <c r="A142" s="141" t="s"/>
      <c r="B142" s="236" t="s">
        <v>347</v>
      </c>
      <c r="C142" s="237" t="s">
        <v>348</v>
      </c>
      <c r="D142" s="238" t="s">
        <v>299</v>
      </c>
      <c r="E142" s="237" t="s">
        <v>197</v>
      </c>
      <c r="F142" s="240" t="n">
        <f aca="false" ca="false" dt2D="false" dtr="false" t="normal">F143</f>
        <v>199460</v>
      </c>
    </row>
    <row customHeight="true" ht="31.5" outlineLevel="0" r="143">
      <c r="A143" s="141" t="s"/>
      <c r="B143" s="241" t="s">
        <v>349</v>
      </c>
      <c r="C143" s="228" t="s">
        <v>348</v>
      </c>
      <c r="D143" s="231" t="s">
        <v>350</v>
      </c>
      <c r="E143" s="228" t="s">
        <v>197</v>
      </c>
      <c r="F143" s="233" t="n">
        <f aca="false" ca="false" dt2D="false" dtr="false" t="normal">F144</f>
        <v>199460</v>
      </c>
    </row>
    <row customHeight="true" ht="21" outlineLevel="0" r="144">
      <c r="A144" s="141" t="s"/>
      <c r="B144" s="56" t="s">
        <v>351</v>
      </c>
      <c r="C144" s="228" t="s">
        <v>348</v>
      </c>
      <c r="D144" s="231" t="s">
        <v>350</v>
      </c>
      <c r="E144" s="228" t="s">
        <v>352</v>
      </c>
      <c r="F144" s="233" t="n">
        <v>199460</v>
      </c>
    </row>
    <row customHeight="true" ht="31.5" outlineLevel="0" r="145">
      <c r="A145" s="141" t="s"/>
      <c r="B145" s="242" t="s">
        <v>353</v>
      </c>
      <c r="C145" s="243" t="n"/>
      <c r="D145" s="244" t="s">
        <v>354</v>
      </c>
      <c r="E145" s="245" t="n"/>
      <c r="F145" s="246" t="n">
        <f aca="false" ca="false" dt2D="false" dtr="false" t="normal">F146</f>
        <v>1596501</v>
      </c>
    </row>
    <row customHeight="true" ht="23.25" outlineLevel="0" r="146">
      <c r="A146" s="141" t="s"/>
      <c r="B146" s="247" t="s">
        <v>314</v>
      </c>
      <c r="C146" s="248" t="s">
        <v>261</v>
      </c>
      <c r="D146" s="197" t="s">
        <v>354</v>
      </c>
      <c r="E146" s="237" t="s">
        <v>197</v>
      </c>
      <c r="F146" s="240" t="n">
        <f aca="false" ca="false" dt2D="false" dtr="false" t="normal">F147</f>
        <v>1596501</v>
      </c>
    </row>
    <row customHeight="true" ht="31.5" outlineLevel="0" r="147">
      <c r="A147" s="141" t="s"/>
      <c r="B147" s="234" t="s">
        <v>355</v>
      </c>
      <c r="C147" s="232" t="s">
        <v>261</v>
      </c>
      <c r="D147" s="249" t="s">
        <v>356</v>
      </c>
      <c r="E147" s="228" t="s">
        <v>197</v>
      </c>
      <c r="F147" s="233" t="n">
        <f aca="false" ca="false" dt2D="false" dtr="false" t="normal">F148</f>
        <v>1596501</v>
      </c>
    </row>
    <row customHeight="true" ht="31.5" outlineLevel="0" r="148">
      <c r="A148" s="141" t="s"/>
      <c r="B148" s="234" t="s">
        <v>246</v>
      </c>
      <c r="C148" s="232" t="s">
        <v>261</v>
      </c>
      <c r="D148" s="249" t="s">
        <v>356</v>
      </c>
      <c r="E148" s="228" t="s">
        <v>253</v>
      </c>
      <c r="F148" s="233" t="n">
        <v>1596501</v>
      </c>
    </row>
    <row customHeight="true" ht="15.75" outlineLevel="0" r="149">
      <c r="A149" s="141" t="s"/>
      <c r="B149" s="145" t="s">
        <v>357</v>
      </c>
      <c r="C149" s="250" t="s"/>
      <c r="D149" s="250" t="s"/>
      <c r="E149" s="251" t="s"/>
      <c r="F149" s="140" t="n">
        <f aca="false" ca="false" dt2D="false" dtr="false" t="normal">F17+F31</f>
        <v>8244716.96</v>
      </c>
    </row>
    <row customHeight="true" hidden="true" ht="21" outlineLevel="0" r="150">
      <c r="A150" s="141" t="s"/>
      <c r="B150" s="252" t="n"/>
      <c r="C150" s="252" t="s"/>
      <c r="D150" s="252" t="s"/>
      <c r="E150" s="252" t="s"/>
      <c r="F150" s="253" t="n"/>
    </row>
    <row hidden="true" ht="15" outlineLevel="0" r="151">
      <c r="A151" s="141" t="s"/>
      <c r="B151" s="0" t="n"/>
      <c r="C151" s="0" t="n"/>
      <c r="D151" s="0" t="n"/>
      <c r="E151" s="0" t="n"/>
      <c r="F151" s="0" t="n"/>
    </row>
    <row customHeight="true" hidden="true" ht="53.25" outlineLevel="0" r="152">
      <c r="A152" s="141" t="s"/>
      <c r="B152" s="0" t="n"/>
      <c r="C152" s="0" t="n"/>
      <c r="D152" s="0" t="n"/>
      <c r="E152" s="0" t="n"/>
      <c r="F152" s="0" t="n"/>
    </row>
    <row customHeight="true" hidden="true" ht="24" outlineLevel="0" r="153">
      <c r="A153" s="141" t="s"/>
      <c r="B153" s="0" t="n"/>
      <c r="C153" s="0" t="n"/>
      <c r="D153" s="0" t="n"/>
      <c r="E153" s="0" t="n"/>
      <c r="F153" s="0" t="n"/>
    </row>
    <row customHeight="true" hidden="true" ht="21.75" outlineLevel="0" r="154">
      <c r="A154" s="141" t="s"/>
      <c r="B154" s="0" t="n"/>
      <c r="C154" s="0" t="n"/>
      <c r="D154" s="0" t="n"/>
      <c r="E154" s="0" t="n"/>
      <c r="F154" s="0" t="n"/>
    </row>
    <row customHeight="true" hidden="true" ht="36.75" outlineLevel="0" r="155">
      <c r="A155" s="254" t="s"/>
      <c r="B155" s="0" t="n"/>
      <c r="C155" s="0" t="n"/>
      <c r="D155" s="0" t="n"/>
      <c r="E155" s="0" t="n"/>
      <c r="F155" s="0" t="n"/>
    </row>
    <row customHeight="true" hidden="true" ht="3.75" outlineLevel="0" r="156">
      <c r="A156" s="255" t="n"/>
    </row>
    <row customHeight="true" hidden="true" ht="31.5" outlineLevel="0" r="157">
      <c r="A157" s="255" t="n"/>
    </row>
    <row customHeight="true" hidden="true" ht="0.75" outlineLevel="0" r="158">
      <c r="A158" s="256" t="n"/>
    </row>
  </sheetData>
  <mergeCells count="20">
    <mergeCell ref="A3:F3"/>
    <mergeCell ref="A4:F4"/>
    <mergeCell ref="A7:F7"/>
    <mergeCell ref="A8:F8"/>
    <mergeCell ref="A10:F10"/>
    <mergeCell ref="A11:F11"/>
    <mergeCell ref="B2:F2"/>
    <mergeCell ref="B5:F5"/>
    <mergeCell ref="C6:F6"/>
    <mergeCell ref="B9:F9"/>
    <mergeCell ref="F13:F14"/>
    <mergeCell ref="A13:A14"/>
    <mergeCell ref="B15:F15"/>
    <mergeCell ref="B13:B14"/>
    <mergeCell ref="C13:E13"/>
    <mergeCell ref="B150:E150"/>
    <mergeCell ref="B149:E149"/>
    <mergeCell ref="A15:A16"/>
    <mergeCell ref="B16:F16"/>
    <mergeCell ref="A17:A155"/>
  </mergeCells>
  <pageMargins bottom="0.787401556968689" footer="0.393700778484344" header="0.393700778484344" left="0.708661377429962" right="0.590551137924194" top="0.787401556968689"/>
  <pageSetup fitToHeight="1" fitToWidth="1" orientation="portrait" paperHeight="297mm" paperSize="9" paperWidth="210mm" scale="92"/>
  <rowBreaks count="3" manualBreakCount="3">
    <brk id="22" man="true" max="16383"/>
    <brk id="51" man="true" max="16383"/>
    <brk id="88" man="true" max="16383"/>
  </rowBreaks>
</worksheet>
</file>

<file path=xl/worksheets/sheet1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K86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4.14062514009074"/>
    <col customWidth="true" max="2" min="2" outlineLevel="0" width="33.8554688127765"/>
    <col customWidth="true" max="3" min="3" outlineLevel="0" width="7.28515649648041"/>
    <col customWidth="true" hidden="true" max="4" min="4" outlineLevel="0" width="5.85546881277651"/>
    <col customWidth="true" max="5" min="5" outlineLevel="0" width="13.4257806215741"/>
    <col customWidth="true" max="6" min="6" outlineLevel="0" width="0.140625002643222"/>
    <col customWidth="true" max="7" min="7" outlineLevel="0" width="5.71093728722066"/>
    <col customWidth="true" hidden="true" max="8" min="8" outlineLevel="0" width="0.140625002643222"/>
    <col customWidth="true" max="9" min="9" outlineLevel="0" width="14.1406254784231"/>
    <col customWidth="true" hidden="true" max="10" min="10" outlineLevel="0" width="2.57031248546228"/>
    <col customWidth="true" max="11" min="11" outlineLevel="0" width="14.7109374563868"/>
  </cols>
  <sheetData>
    <row outlineLevel="0" r="1">
      <c r="A1" s="1" t="n"/>
      <c r="C1" s="1" t="n"/>
      <c r="E1" s="3" t="s">
        <v>358</v>
      </c>
      <c r="F1" s="3" t="s"/>
      <c r="G1" s="3" t="s"/>
      <c r="H1" s="3" t="s"/>
      <c r="I1" s="3" t="s"/>
      <c r="J1" s="3" t="s"/>
      <c r="K1" s="3" t="s"/>
    </row>
    <row outlineLevel="0" r="2">
      <c r="A2" s="3" t="s">
        <v>1</v>
      </c>
      <c r="B2" s="3" t="s"/>
      <c r="C2" s="3" t="s"/>
      <c r="D2" s="3" t="s"/>
      <c r="E2" s="3" t="s"/>
      <c r="F2" s="3" t="s"/>
      <c r="G2" s="3" t="s"/>
      <c r="H2" s="3" t="s"/>
      <c r="I2" s="3" t="s"/>
      <c r="J2" s="3" t="s"/>
      <c r="K2" s="3" t="s"/>
    </row>
    <row outlineLevel="0" r="3">
      <c r="A3" s="3" t="s">
        <v>2</v>
      </c>
      <c r="B3" s="3" t="s"/>
      <c r="C3" s="3" t="s"/>
      <c r="D3" s="3" t="s"/>
      <c r="E3" s="3" t="s"/>
      <c r="F3" s="3" t="s"/>
      <c r="G3" s="3" t="s"/>
      <c r="H3" s="3" t="s"/>
      <c r="I3" s="3" t="s"/>
      <c r="J3" s="3" t="s"/>
      <c r="K3" s="3" t="s"/>
    </row>
    <row outlineLevel="0" r="4">
      <c r="A4" s="3" t="s">
        <v>116</v>
      </c>
      <c r="B4" s="3" t="s"/>
      <c r="C4" s="3" t="s"/>
      <c r="D4" s="3" t="s"/>
      <c r="E4" s="3" t="s"/>
      <c r="F4" s="3" t="s"/>
      <c r="G4" s="3" t="s"/>
      <c r="H4" s="3" t="s"/>
      <c r="I4" s="3" t="s"/>
      <c r="J4" s="3" t="s"/>
      <c r="K4" s="3" t="s"/>
    </row>
    <row outlineLevel="0" r="5">
      <c r="A5" s="3" t="s">
        <v>4</v>
      </c>
      <c r="B5" s="3" t="s"/>
      <c r="C5" s="3" t="s"/>
      <c r="D5" s="3" t="s"/>
      <c r="E5" s="3" t="s"/>
      <c r="F5" s="3" t="s"/>
      <c r="G5" s="3" t="s"/>
      <c r="H5" s="3" t="s"/>
      <c r="I5" s="3" t="s"/>
      <c r="J5" s="3" t="s"/>
      <c r="K5" s="3" t="s"/>
    </row>
    <row outlineLevel="0" r="6">
      <c r="A6" s="3" t="s">
        <v>5</v>
      </c>
      <c r="B6" s="3" t="s"/>
      <c r="C6" s="3" t="s"/>
      <c r="D6" s="3" t="s"/>
      <c r="E6" s="3" t="s"/>
      <c r="F6" s="3" t="s"/>
      <c r="G6" s="3" t="s"/>
      <c r="H6" s="3" t="s"/>
      <c r="I6" s="3" t="s"/>
      <c r="J6" s="3" t="s"/>
      <c r="K6" s="3" t="s"/>
    </row>
    <row outlineLevel="0" r="7">
      <c r="A7" s="3" t="n"/>
      <c r="B7" s="3" t="s"/>
      <c r="C7" s="3" t="s"/>
      <c r="D7" s="3" t="s"/>
      <c r="E7" s="3" t="s"/>
      <c r="F7" s="3" t="s"/>
      <c r="G7" s="3" t="s"/>
      <c r="H7" s="3" t="s"/>
      <c r="I7" s="3" t="s"/>
      <c r="J7" s="3" t="s"/>
      <c r="K7" s="3" t="s"/>
    </row>
    <row outlineLevel="0" r="8">
      <c r="A8" s="3" t="n"/>
      <c r="B8" s="3" t="s"/>
      <c r="C8" s="3" t="s"/>
      <c r="D8" s="3" t="s"/>
      <c r="E8" s="3" t="s"/>
      <c r="F8" s="3" t="s"/>
      <c r="G8" s="3" t="s"/>
      <c r="H8" s="3" t="s"/>
      <c r="I8" s="3" t="s"/>
      <c r="J8" s="3" t="s"/>
      <c r="K8" s="3" t="s"/>
    </row>
    <row ht="15.75" outlineLevel="0" r="9">
      <c r="A9" s="4" t="s">
        <v>180</v>
      </c>
      <c r="B9" s="4" t="s"/>
      <c r="C9" s="4" t="s"/>
      <c r="D9" s="4" t="s"/>
      <c r="E9" s="4" t="s"/>
      <c r="F9" s="4" t="s"/>
      <c r="G9" s="4" t="s"/>
      <c r="H9" s="4" t="s"/>
      <c r="I9" s="4" t="s"/>
      <c r="J9" s="4" t="s"/>
      <c r="K9" s="4" t="s"/>
    </row>
    <row ht="15.75" outlineLevel="0" r="10">
      <c r="A10" s="4" t="s">
        <v>359</v>
      </c>
      <c r="B10" s="4" t="s"/>
      <c r="C10" s="4" t="s"/>
      <c r="D10" s="4" t="s"/>
      <c r="E10" s="4" t="s"/>
      <c r="F10" s="4" t="s"/>
      <c r="G10" s="4" t="s"/>
      <c r="H10" s="4" t="s"/>
      <c r="I10" s="4" t="s"/>
      <c r="J10" s="4" t="s"/>
      <c r="K10" s="4" t="s"/>
    </row>
    <row ht="15.75" outlineLevel="0" r="11">
      <c r="A11" s="4" t="s">
        <v>360</v>
      </c>
      <c r="B11" s="4" t="s"/>
      <c r="C11" s="4" t="s"/>
      <c r="D11" s="4" t="s"/>
      <c r="E11" s="4" t="s"/>
      <c r="F11" s="4" t="s"/>
      <c r="G11" s="4" t="s"/>
      <c r="H11" s="4" t="s"/>
      <c r="I11" s="4" t="s"/>
      <c r="J11" s="4" t="s"/>
      <c r="K11" s="4" t="s"/>
    </row>
    <row ht="15.75" outlineLevel="0" r="12">
      <c r="A12" s="3" t="n"/>
    </row>
    <row ht="15.75" outlineLevel="0" r="13">
      <c r="A13" s="257" t="s">
        <v>361</v>
      </c>
      <c r="B13" s="257" t="s">
        <v>28</v>
      </c>
      <c r="C13" s="258" t="s">
        <v>362</v>
      </c>
      <c r="D13" s="259" t="s"/>
      <c r="E13" s="259" t="s"/>
      <c r="F13" s="259" t="s"/>
      <c r="G13" s="259" t="s"/>
      <c r="H13" s="260" t="s"/>
      <c r="I13" s="261" t="n"/>
      <c r="J13" s="262" t="s"/>
      <c r="K13" s="263" t="s"/>
    </row>
    <row customHeight="true" ht="15.75" outlineLevel="0" r="14">
      <c r="A14" s="264" t="s"/>
      <c r="B14" s="264" t="s"/>
      <c r="C14" s="265" t="s"/>
      <c r="D14" s="266" t="s"/>
      <c r="E14" s="266" t="s"/>
      <c r="F14" s="266" t="s"/>
      <c r="G14" s="266" t="s"/>
      <c r="H14" s="267" t="s"/>
      <c r="I14" s="268" t="s">
        <v>363</v>
      </c>
      <c r="J14" s="269" t="s"/>
      <c r="K14" s="270" t="s"/>
    </row>
    <row ht="16.5" outlineLevel="0" r="15">
      <c r="A15" s="264" t="s"/>
      <c r="B15" s="264" t="s"/>
      <c r="C15" s="271" t="s"/>
      <c r="D15" s="272" t="s"/>
      <c r="E15" s="272" t="s"/>
      <c r="F15" s="272" t="s"/>
      <c r="G15" s="272" t="s"/>
      <c r="H15" s="273" t="s"/>
      <c r="I15" s="274" t="n"/>
      <c r="J15" s="275" t="s"/>
      <c r="K15" s="276" t="s"/>
    </row>
    <row customHeight="true" ht="134.25" outlineLevel="0" r="16">
      <c r="A16" s="277" t="s"/>
      <c r="B16" s="277" t="s"/>
      <c r="C16" s="257" t="s">
        <v>364</v>
      </c>
      <c r="D16" s="278" t="s"/>
      <c r="E16" s="257" t="s">
        <v>185</v>
      </c>
      <c r="F16" s="278" t="s"/>
      <c r="G16" s="258" t="s">
        <v>365</v>
      </c>
      <c r="H16" s="279" t="s"/>
      <c r="I16" s="257" t="s">
        <v>98</v>
      </c>
      <c r="J16" s="278" t="s"/>
      <c r="K16" s="257" t="s">
        <v>99</v>
      </c>
    </row>
    <row customHeight="true" ht="15.75" outlineLevel="0" r="17">
      <c r="A17" s="280" t="n">
        <v>800</v>
      </c>
      <c r="B17" s="281" t="s">
        <v>187</v>
      </c>
      <c r="C17" s="282" t="s"/>
      <c r="D17" s="282" t="s"/>
      <c r="E17" s="282" t="s"/>
      <c r="F17" s="282" t="s"/>
      <c r="G17" s="282" t="s"/>
      <c r="H17" s="282" t="s"/>
      <c r="I17" s="282" t="s"/>
      <c r="J17" s="282" t="s"/>
      <c r="K17" s="283" t="s"/>
    </row>
    <row ht="16.5" outlineLevel="0" r="18">
      <c r="A18" s="284" t="s"/>
      <c r="B18" s="285" t="s">
        <v>188</v>
      </c>
      <c r="C18" s="286" t="s"/>
      <c r="D18" s="286" t="s"/>
      <c r="E18" s="286" t="s"/>
      <c r="F18" s="286" t="s"/>
      <c r="G18" s="286" t="s"/>
      <c r="H18" s="286" t="s"/>
      <c r="I18" s="286" t="s"/>
      <c r="J18" s="286" t="s"/>
      <c r="K18" s="287" t="s"/>
    </row>
    <row customHeight="true" ht="74.25" outlineLevel="0" r="19">
      <c r="A19" s="284" t="s"/>
      <c r="B19" s="288" t="s">
        <v>366</v>
      </c>
      <c r="C19" s="289" t="n"/>
      <c r="D19" s="290" t="s">
        <v>190</v>
      </c>
      <c r="E19" s="291" t="s"/>
      <c r="F19" s="292" t="n"/>
      <c r="G19" s="293" t="s"/>
      <c r="H19" s="294" t="n">
        <f aca="false" ca="false" dt2D="false" dtr="false" t="normal">H20</f>
        <v>4206200</v>
      </c>
      <c r="I19" s="295" t="s"/>
      <c r="J19" s="294" t="n">
        <f aca="false" ca="false" dt2D="false" dtr="false" t="normal">J20</f>
        <v>4128630</v>
      </c>
      <c r="K19" s="295" t="s"/>
    </row>
    <row customHeight="true" ht="70.5" outlineLevel="0" r="20">
      <c r="A20" s="284" t="s"/>
      <c r="B20" s="288" t="s">
        <v>367</v>
      </c>
      <c r="C20" s="289" t="n"/>
      <c r="D20" s="290" t="s">
        <v>192</v>
      </c>
      <c r="E20" s="291" t="s"/>
      <c r="F20" s="292" t="n"/>
      <c r="G20" s="293" t="s"/>
      <c r="H20" s="294" t="n">
        <f aca="false" ca="false" dt2D="false" dtr="false" t="normal">H21+H51+H56+H61+H72+I81</f>
        <v>4206200</v>
      </c>
      <c r="I20" s="295" t="s"/>
      <c r="J20" s="294" t="n">
        <f aca="false" ca="false" dt2D="false" dtr="false" t="normal">J21+J51+J56+J61+J72+K81</f>
        <v>4128630</v>
      </c>
      <c r="K20" s="295" t="s"/>
    </row>
    <row customHeight="true" ht="63" outlineLevel="0" r="21">
      <c r="A21" s="284" t="s"/>
      <c r="B21" s="288" t="s">
        <v>368</v>
      </c>
      <c r="C21" s="289" t="n"/>
      <c r="D21" s="290" t="s">
        <v>194</v>
      </c>
      <c r="E21" s="291" t="s"/>
      <c r="F21" s="292" t="n"/>
      <c r="G21" s="293" t="s"/>
      <c r="H21" s="296" t="n">
        <f aca="false" ca="false" dt2D="false" dtr="false" t="normal">H22+H46</f>
        <v>2112607</v>
      </c>
      <c r="I21" s="297" t="s"/>
      <c r="J21" s="296" t="n">
        <f aca="false" ca="false" dt2D="false" dtr="false" t="normal">J22+J46</f>
        <v>2115112</v>
      </c>
      <c r="K21" s="297" t="s"/>
    </row>
    <row customHeight="true" ht="19.5" outlineLevel="0" r="22">
      <c r="A22" s="284" t="s"/>
      <c r="B22" s="298" t="s">
        <v>369</v>
      </c>
      <c r="C22" s="299" t="s">
        <v>196</v>
      </c>
      <c r="D22" s="300" t="s">
        <v>194</v>
      </c>
      <c r="E22" s="301" t="s"/>
      <c r="F22" s="300" t="s">
        <v>197</v>
      </c>
      <c r="G22" s="301" t="s"/>
      <c r="H22" s="296" t="n">
        <f aca="false" ca="false" dt2D="false" dtr="false" t="normal">H23+H26+H41</f>
        <v>2027682</v>
      </c>
      <c r="I22" s="297" t="s"/>
      <c r="J22" s="296" t="n">
        <f aca="false" ca="false" dt2D="false" dtr="false" t="normal">J23+J26+J41</f>
        <v>2027682</v>
      </c>
      <c r="K22" s="297" t="s"/>
    </row>
    <row customHeight="true" ht="49.5" outlineLevel="0" r="23">
      <c r="A23" s="284" t="s"/>
      <c r="B23" s="302" t="s">
        <v>198</v>
      </c>
      <c r="C23" s="303" t="s">
        <v>199</v>
      </c>
      <c r="D23" s="304" t="s">
        <v>194</v>
      </c>
      <c r="E23" s="305" t="s"/>
      <c r="F23" s="304" t="s">
        <v>197</v>
      </c>
      <c r="G23" s="305" t="s"/>
      <c r="H23" s="306" t="n">
        <f aca="false" ca="false" dt2D="false" dtr="false" t="normal">H24</f>
        <v>590527</v>
      </c>
      <c r="I23" s="307" t="s"/>
      <c r="J23" s="306" t="n">
        <f aca="false" ca="false" dt2D="false" dtr="false" t="normal">J24</f>
        <v>590527</v>
      </c>
      <c r="K23" s="307" t="s"/>
    </row>
    <row customHeight="true" ht="142.5" outlineLevel="0" r="24">
      <c r="A24" s="284" t="s"/>
      <c r="B24" s="308" t="s">
        <v>200</v>
      </c>
      <c r="C24" s="289" t="s">
        <v>199</v>
      </c>
      <c r="D24" s="292" t="s">
        <v>194</v>
      </c>
      <c r="E24" s="293" t="s"/>
      <c r="F24" s="292" t="s">
        <v>197</v>
      </c>
      <c r="G24" s="293" t="s"/>
      <c r="H24" s="309" t="n">
        <f aca="false" ca="false" dt2D="false" dtr="false" t="normal">I25</f>
        <v>590527</v>
      </c>
      <c r="I24" s="310" t="s"/>
      <c r="J24" s="309" t="n">
        <f aca="false" ca="false" dt2D="false" dtr="false" t="normal">K25</f>
        <v>590527</v>
      </c>
      <c r="K24" s="310" t="s"/>
    </row>
    <row customHeight="true" ht="92.25" outlineLevel="0" r="25">
      <c r="A25" s="284" t="s"/>
      <c r="B25" s="311" t="s">
        <v>201</v>
      </c>
      <c r="C25" s="312" t="s">
        <v>199</v>
      </c>
      <c r="D25" s="313" t="s">
        <v>202</v>
      </c>
      <c r="E25" s="314" t="s">
        <v>202</v>
      </c>
      <c r="F25" s="313" t="s">
        <v>209</v>
      </c>
      <c r="G25" s="315" t="n">
        <v>100</v>
      </c>
      <c r="H25" s="316" t="n"/>
      <c r="I25" s="317" t="n">
        <v>590527</v>
      </c>
      <c r="J25" s="316" t="n"/>
      <c r="K25" s="317" t="n">
        <v>590527</v>
      </c>
    </row>
    <row customHeight="true" ht="76.5" outlineLevel="0" r="26">
      <c r="A26" s="284" t="s"/>
      <c r="B26" s="318" t="s">
        <v>203</v>
      </c>
      <c r="C26" s="304" t="s">
        <v>204</v>
      </c>
      <c r="D26" s="304" t="s">
        <v>194</v>
      </c>
      <c r="E26" s="305" t="s"/>
      <c r="F26" s="304" t="s">
        <v>197</v>
      </c>
      <c r="G26" s="305" t="s"/>
      <c r="H26" s="306" t="n">
        <f aca="false" ca="false" dt2D="false" dtr="false" t="normal">H27+I29</f>
        <v>1437155</v>
      </c>
      <c r="I26" s="307" t="s"/>
      <c r="J26" s="306" t="n">
        <f aca="false" ca="false" dt2D="false" dtr="false" t="normal">J27+K29</f>
        <v>1437155</v>
      </c>
      <c r="K26" s="307" t="s"/>
    </row>
    <row customHeight="true" ht="62.25" outlineLevel="0" r="27">
      <c r="A27" s="284" t="s"/>
      <c r="B27" s="308" t="s">
        <v>205</v>
      </c>
      <c r="C27" s="289" t="s">
        <v>204</v>
      </c>
      <c r="D27" s="292" t="s">
        <v>202</v>
      </c>
      <c r="E27" s="293" t="s"/>
      <c r="F27" s="292" t="s">
        <v>197</v>
      </c>
      <c r="G27" s="293" t="s"/>
      <c r="H27" s="309" t="n">
        <f aca="false" ca="false" dt2D="false" dtr="false" t="normal">I28+I31+H32</f>
        <v>1377135</v>
      </c>
      <c r="I27" s="310" t="s"/>
      <c r="J27" s="309" t="n">
        <f aca="false" ca="false" dt2D="false" dtr="false" t="normal">K28+K31+J32</f>
        <v>1377135</v>
      </c>
      <c r="K27" s="310" t="s"/>
    </row>
    <row customHeight="true" ht="89.25" outlineLevel="0" r="28">
      <c r="A28" s="284" t="s"/>
      <c r="B28" s="311" t="s">
        <v>201</v>
      </c>
      <c r="C28" s="312" t="s">
        <v>204</v>
      </c>
      <c r="D28" s="313" t="s">
        <v>202</v>
      </c>
      <c r="E28" s="315" t="n">
        <v>110100900</v>
      </c>
      <c r="F28" s="313" t="n">
        <v>100</v>
      </c>
      <c r="G28" s="315" t="n">
        <v>100</v>
      </c>
      <c r="H28" s="319" t="n"/>
      <c r="I28" s="320" t="n">
        <v>1080155</v>
      </c>
      <c r="J28" s="319" t="n"/>
      <c r="K28" s="320" t="n">
        <v>1080155</v>
      </c>
    </row>
    <row customHeight="true" ht="91.5" outlineLevel="0" r="29">
      <c r="A29" s="284" t="s"/>
      <c r="B29" s="147" t="s">
        <v>207</v>
      </c>
      <c r="C29" s="321" t="s">
        <v>204</v>
      </c>
      <c r="D29" s="322" t="n"/>
      <c r="E29" s="323" t="n">
        <v>110100901</v>
      </c>
      <c r="F29" s="322" t="n"/>
      <c r="G29" s="324" t="s">
        <v>197</v>
      </c>
      <c r="H29" s="325" t="n"/>
      <c r="I29" s="326" t="n">
        <f aca="false" ca="false" dt2D="false" dtr="false" t="normal">I30</f>
        <v>60020</v>
      </c>
      <c r="J29" s="325" t="n"/>
      <c r="K29" s="326" t="n">
        <f aca="false" ca="false" dt2D="false" dtr="false" t="normal">K30</f>
        <v>60020</v>
      </c>
    </row>
    <row customHeight="true" ht="90.75" outlineLevel="0" r="30">
      <c r="A30" s="284" t="s"/>
      <c r="B30" s="147" t="s">
        <v>206</v>
      </c>
      <c r="C30" s="321" t="s">
        <v>204</v>
      </c>
      <c r="D30" s="322" t="n"/>
      <c r="E30" s="323" t="n">
        <v>110100901</v>
      </c>
      <c r="F30" s="322" t="n"/>
      <c r="G30" s="323" t="n">
        <v>100</v>
      </c>
      <c r="H30" s="325" t="n"/>
      <c r="I30" s="326" t="n">
        <v>60020</v>
      </c>
      <c r="J30" s="325" t="n"/>
      <c r="K30" s="326" t="n">
        <v>60020</v>
      </c>
    </row>
    <row customHeight="true" ht="45" outlineLevel="0" r="31">
      <c r="A31" s="284" t="s"/>
      <c r="B31" s="327" t="s">
        <v>237</v>
      </c>
      <c r="C31" s="328" t="s">
        <v>204</v>
      </c>
      <c r="D31" s="329" t="s">
        <v>202</v>
      </c>
      <c r="E31" s="330" t="s">
        <v>202</v>
      </c>
      <c r="F31" s="329" t="n">
        <v>200</v>
      </c>
      <c r="G31" s="330" t="s">
        <v>253</v>
      </c>
      <c r="H31" s="319" t="n"/>
      <c r="I31" s="331" t="n">
        <v>240980</v>
      </c>
      <c r="J31" s="319" t="n"/>
      <c r="K31" s="331" t="n">
        <v>240980</v>
      </c>
    </row>
    <row customHeight="true" ht="18.75" outlineLevel="0" r="32">
      <c r="A32" s="284" t="s"/>
      <c r="B32" s="332" t="s">
        <v>222</v>
      </c>
      <c r="C32" s="289" t="s">
        <v>204</v>
      </c>
      <c r="D32" s="333" t="s">
        <v>202</v>
      </c>
      <c r="E32" s="334" t="s"/>
      <c r="F32" s="333" t="n">
        <v>800</v>
      </c>
      <c r="G32" s="334" t="s"/>
      <c r="H32" s="335" t="n">
        <v>56000</v>
      </c>
      <c r="I32" s="336" t="s"/>
      <c r="J32" s="335" t="n">
        <v>56000</v>
      </c>
      <c r="K32" s="336" t="s"/>
    </row>
    <row customHeight="true" ht="46.5" outlineLevel="0" r="33">
      <c r="A33" s="284" t="s"/>
      <c r="B33" s="288" t="s">
        <v>212</v>
      </c>
      <c r="C33" s="337" t="n"/>
      <c r="D33" s="290" t="n">
        <v>9000000000</v>
      </c>
      <c r="E33" s="291" t="s"/>
      <c r="F33" s="338" t="n"/>
      <c r="G33" s="339" t="s"/>
      <c r="H33" s="294" t="n">
        <f aca="false" ca="false" dt2D="false" dtr="false" t="normal">H34</f>
        <v>2000</v>
      </c>
      <c r="I33" s="295" t="s"/>
      <c r="J33" s="294" t="n">
        <f aca="false" ca="false" dt2D="false" dtr="false" t="normal">J34</f>
        <v>2000</v>
      </c>
      <c r="K33" s="295" t="s"/>
    </row>
    <row customHeight="true" ht="21" outlineLevel="0" r="34">
      <c r="A34" s="284" t="s"/>
      <c r="B34" s="288" t="s">
        <v>213</v>
      </c>
      <c r="C34" s="337" t="n"/>
      <c r="D34" s="290" t="n">
        <v>9090000000</v>
      </c>
      <c r="E34" s="291" t="s"/>
      <c r="F34" s="290" t="n"/>
      <c r="G34" s="291" t="s"/>
      <c r="H34" s="294" t="n">
        <f aca="false" ca="false" dt2D="false" dtr="false" t="normal">H38+I35</f>
        <v>2000</v>
      </c>
      <c r="I34" s="295" t="s"/>
      <c r="J34" s="294" t="n">
        <f aca="false" ca="false" dt2D="false" dtr="false" t="normal">J38+K35</f>
        <v>2000</v>
      </c>
      <c r="K34" s="295" t="s"/>
    </row>
    <row customHeight="true" ht="21" outlineLevel="0" r="35">
      <c r="A35" s="284" t="s"/>
      <c r="B35" s="340" t="s">
        <v>214</v>
      </c>
      <c r="C35" s="300" t="s">
        <v>215</v>
      </c>
      <c r="D35" s="301" t="s"/>
      <c r="E35" s="300" t="n">
        <v>9090000000</v>
      </c>
      <c r="F35" s="301" t="s"/>
      <c r="G35" s="341" t="s">
        <v>197</v>
      </c>
      <c r="H35" s="342" t="n"/>
      <c r="I35" s="343" t="n">
        <f aca="false" ca="false" dt2D="false" dtr="false" t="normal">I36</f>
        <v>0</v>
      </c>
      <c r="J35" s="342" t="n"/>
      <c r="K35" s="343" t="n">
        <f aca="false" ca="false" dt2D="false" dtr="false" t="normal">K36</f>
        <v>0</v>
      </c>
    </row>
    <row customHeight="true" ht="21" outlineLevel="0" r="36">
      <c r="A36" s="284" t="s"/>
      <c r="B36" s="28" t="s">
        <v>216</v>
      </c>
      <c r="C36" s="292" t="s">
        <v>215</v>
      </c>
      <c r="D36" s="293" t="s"/>
      <c r="E36" s="292" t="n">
        <v>9090020001</v>
      </c>
      <c r="F36" s="293" t="s"/>
      <c r="G36" s="344" t="s">
        <v>197</v>
      </c>
      <c r="H36" s="342" t="n"/>
      <c r="I36" s="343" t="n">
        <f aca="false" ca="false" dt2D="false" dtr="false" t="normal">I37</f>
        <v>0</v>
      </c>
      <c r="J36" s="342" t="n"/>
      <c r="K36" s="343" t="n">
        <f aca="false" ca="false" dt2D="false" dtr="false" t="normal">K37</f>
        <v>0</v>
      </c>
    </row>
    <row customHeight="true" ht="34.5" outlineLevel="0" r="37">
      <c r="A37" s="284" t="s"/>
      <c r="B37" s="345" t="s">
        <v>217</v>
      </c>
      <c r="C37" s="292" t="s">
        <v>215</v>
      </c>
      <c r="D37" s="293" t="s"/>
      <c r="E37" s="292" t="n">
        <v>9090020001</v>
      </c>
      <c r="F37" s="293" t="s"/>
      <c r="G37" s="344" t="s">
        <v>218</v>
      </c>
      <c r="H37" s="342" t="n"/>
      <c r="I37" s="343" t="n">
        <f aca="false" ca="false" dt2D="false" dtr="false" t="normal">41318-41318</f>
        <v>0</v>
      </c>
      <c r="J37" s="342" t="n"/>
      <c r="K37" s="343" t="n">
        <f aca="false" ca="false" dt2D="false" dtr="false" t="normal">41318-41318</f>
        <v>0</v>
      </c>
    </row>
    <row customHeight="true" ht="31.5" outlineLevel="0" r="38">
      <c r="A38" s="284" t="s"/>
      <c r="B38" s="298" t="s">
        <v>219</v>
      </c>
      <c r="C38" s="299" t="s">
        <v>220</v>
      </c>
      <c r="D38" s="300" t="n">
        <v>9090000000</v>
      </c>
      <c r="E38" s="301" t="s"/>
      <c r="F38" s="300" t="s">
        <v>197</v>
      </c>
      <c r="G38" s="301" t="s"/>
      <c r="H38" s="296" t="n">
        <f aca="false" ca="false" dt2D="false" dtr="false" t="normal">H39</f>
        <v>2000</v>
      </c>
      <c r="I38" s="297" t="s"/>
      <c r="J38" s="296" t="n">
        <f aca="false" ca="false" dt2D="false" dtr="false" t="normal">J39</f>
        <v>2000</v>
      </c>
      <c r="K38" s="297" t="s"/>
    </row>
    <row customHeight="true" ht="29.25" outlineLevel="0" r="39">
      <c r="A39" s="284" t="s"/>
      <c r="B39" s="308" t="s">
        <v>221</v>
      </c>
      <c r="C39" s="289" t="s">
        <v>220</v>
      </c>
      <c r="D39" s="292" t="n">
        <v>9090020004</v>
      </c>
      <c r="E39" s="293" t="s"/>
      <c r="F39" s="292" t="s">
        <v>197</v>
      </c>
      <c r="G39" s="293" t="s"/>
      <c r="H39" s="309" t="n">
        <f aca="false" ca="false" dt2D="false" dtr="false" t="normal">H40</f>
        <v>2000</v>
      </c>
      <c r="I39" s="310" t="s"/>
      <c r="J39" s="309" t="n">
        <f aca="false" ca="false" dt2D="false" dtr="false" t="normal">J40</f>
        <v>2000</v>
      </c>
      <c r="K39" s="310" t="s"/>
    </row>
    <row customHeight="true" ht="21" outlineLevel="0" r="40">
      <c r="A40" s="284" t="s"/>
      <c r="B40" s="332" t="s">
        <v>222</v>
      </c>
      <c r="C40" s="289" t="s">
        <v>220</v>
      </c>
      <c r="D40" s="292" t="n">
        <v>9090020004</v>
      </c>
      <c r="E40" s="293" t="s"/>
      <c r="F40" s="292" t="n">
        <v>800</v>
      </c>
      <c r="G40" s="293" t="s"/>
      <c r="H40" s="309" t="n">
        <v>2000</v>
      </c>
      <c r="I40" s="310" t="s"/>
      <c r="J40" s="309" t="n">
        <v>2000</v>
      </c>
      <c r="K40" s="310" t="s"/>
    </row>
    <row customHeight="true" hidden="true" ht="38.25" outlineLevel="0" r="41">
      <c r="A41" s="284" t="s"/>
      <c r="B41" s="346" t="s">
        <v>219</v>
      </c>
      <c r="C41" s="347" t="s">
        <v>220</v>
      </c>
      <c r="D41" s="348" t="s">
        <v>194</v>
      </c>
      <c r="E41" s="349" t="s"/>
      <c r="F41" s="348" t="s">
        <v>197</v>
      </c>
      <c r="G41" s="349" t="s"/>
      <c r="H41" s="350" t="n">
        <f aca="false" ca="false" dt2D="false" dtr="false" t="normal">H44</f>
        <v>0</v>
      </c>
      <c r="I41" s="351" t="s"/>
      <c r="J41" s="350" t="n">
        <f aca="false" ca="false" dt2D="false" dtr="false" t="normal">J44</f>
        <v>0</v>
      </c>
      <c r="K41" s="351" t="s"/>
    </row>
    <row customHeight="true" hidden="true" ht="23.25" outlineLevel="0" r="42">
      <c r="A42" s="284" t="s"/>
      <c r="B42" s="352" t="s">
        <v>370</v>
      </c>
      <c r="C42" s="353" t="s">
        <v>220</v>
      </c>
      <c r="D42" s="354" t="s">
        <v>371</v>
      </c>
      <c r="E42" s="355" t="s"/>
      <c r="F42" s="354" t="s">
        <v>197</v>
      </c>
      <c r="G42" s="355" t="s"/>
      <c r="H42" s="356" t="n"/>
      <c r="I42" s="357" t="s"/>
      <c r="J42" s="356" t="n"/>
      <c r="K42" s="357" t="s"/>
    </row>
    <row customHeight="true" hidden="true" ht="26.25" outlineLevel="0" r="43">
      <c r="A43" s="284" t="s"/>
      <c r="B43" s="358" t="s">
        <v>206</v>
      </c>
      <c r="C43" s="354" t="s">
        <v>220</v>
      </c>
      <c r="D43" s="359" t="s">
        <v>371</v>
      </c>
      <c r="E43" s="360" t="n">
        <v>110125900</v>
      </c>
      <c r="F43" s="359" t="n">
        <v>100</v>
      </c>
      <c r="G43" s="360" t="n">
        <v>100</v>
      </c>
      <c r="H43" s="361" t="n"/>
      <c r="I43" s="362" t="n"/>
      <c r="J43" s="361" t="n"/>
      <c r="K43" s="362" t="n"/>
    </row>
    <row customHeight="true" hidden="true" ht="23.25" outlineLevel="0" r="44">
      <c r="A44" s="284" t="s"/>
      <c r="B44" s="363" t="s">
        <v>372</v>
      </c>
      <c r="C44" s="353" t="s">
        <v>220</v>
      </c>
      <c r="D44" s="364" t="s">
        <v>373</v>
      </c>
      <c r="E44" s="365" t="s"/>
      <c r="F44" s="364" t="s">
        <v>197</v>
      </c>
      <c r="G44" s="365" t="s"/>
      <c r="H44" s="366" t="n">
        <f aca="false" ca="false" dt2D="false" dtr="false" t="normal">H45</f>
        <v>0</v>
      </c>
      <c r="I44" s="367" t="s"/>
      <c r="J44" s="366" t="n">
        <f aca="false" ca="false" dt2D="false" dtr="false" t="normal">J45</f>
        <v>0</v>
      </c>
      <c r="K44" s="367" t="s"/>
    </row>
    <row customHeight="true" hidden="true" ht="42" outlineLevel="0" r="45">
      <c r="A45" s="284" t="s"/>
      <c r="B45" s="363" t="s">
        <v>237</v>
      </c>
      <c r="C45" s="353" t="s">
        <v>220</v>
      </c>
      <c r="D45" s="354" t="s">
        <v>373</v>
      </c>
      <c r="E45" s="355" t="s"/>
      <c r="F45" s="354" t="n">
        <v>200</v>
      </c>
      <c r="G45" s="355" t="s"/>
      <c r="H45" s="356" t="n"/>
      <c r="I45" s="357" t="s"/>
      <c r="J45" s="356" t="n"/>
      <c r="K45" s="357" t="s"/>
    </row>
    <row customHeight="true" ht="22.5" outlineLevel="0" r="46">
      <c r="A46" s="284" t="s"/>
      <c r="B46" s="346" t="s">
        <v>223</v>
      </c>
      <c r="C46" s="299" t="s">
        <v>224</v>
      </c>
      <c r="D46" s="348" t="s">
        <v>194</v>
      </c>
      <c r="E46" s="349" t="s"/>
      <c r="F46" s="300" t="s">
        <v>197</v>
      </c>
      <c r="G46" s="301" t="s"/>
      <c r="H46" s="368" t="n">
        <f aca="false" ca="false" dt2D="false" dtr="false" t="normal">H47</f>
        <v>84925</v>
      </c>
      <c r="I46" s="369" t="s"/>
      <c r="J46" s="368" t="n">
        <f aca="false" ca="false" dt2D="false" dtr="false" t="normal">J47</f>
        <v>87430</v>
      </c>
      <c r="K46" s="369" t="s"/>
    </row>
    <row customHeight="true" ht="35.25" outlineLevel="0" r="47">
      <c r="A47" s="284" t="s"/>
      <c r="B47" s="346" t="s">
        <v>226</v>
      </c>
      <c r="C47" s="299" t="s">
        <v>227</v>
      </c>
      <c r="D47" s="348" t="s">
        <v>194</v>
      </c>
      <c r="E47" s="349" t="s"/>
      <c r="F47" s="300" t="s">
        <v>197</v>
      </c>
      <c r="G47" s="301" t="s"/>
      <c r="H47" s="296" t="n">
        <f aca="false" ca="false" dt2D="false" dtr="false" t="normal">H48</f>
        <v>84925</v>
      </c>
      <c r="I47" s="297" t="s"/>
      <c r="J47" s="296" t="n">
        <f aca="false" ca="false" dt2D="false" dtr="false" t="normal">J48</f>
        <v>87430</v>
      </c>
      <c r="K47" s="297" t="s"/>
    </row>
    <row customHeight="true" ht="65.25" outlineLevel="0" r="48">
      <c r="A48" s="284" t="s"/>
      <c r="B48" s="66" t="s">
        <v>374</v>
      </c>
      <c r="C48" s="289" t="s">
        <v>227</v>
      </c>
      <c r="D48" s="370" t="s">
        <v>225</v>
      </c>
      <c r="E48" s="371" t="s"/>
      <c r="F48" s="292" t="s">
        <v>375</v>
      </c>
      <c r="G48" s="293" t="s"/>
      <c r="H48" s="309" t="n">
        <f aca="false" ca="false" dt2D="false" dtr="false" t="normal">I49+I50</f>
        <v>84925</v>
      </c>
      <c r="I48" s="310" t="s"/>
      <c r="J48" s="309" t="n">
        <f aca="false" ca="false" dt2D="false" dtr="false" t="normal">K49+K50</f>
        <v>87430</v>
      </c>
      <c r="K48" s="310" t="s"/>
    </row>
    <row customHeight="true" ht="81" outlineLevel="0" r="49">
      <c r="A49" s="284" t="s"/>
      <c r="B49" s="372" t="s">
        <v>206</v>
      </c>
      <c r="C49" s="312" t="s">
        <v>227</v>
      </c>
      <c r="D49" s="373" t="s">
        <v>225</v>
      </c>
      <c r="E49" s="314" t="s">
        <v>225</v>
      </c>
      <c r="F49" s="313" t="n">
        <v>100</v>
      </c>
      <c r="G49" s="315" t="n">
        <v>100</v>
      </c>
      <c r="H49" s="319" t="n"/>
      <c r="I49" s="374" t="n">
        <v>80485</v>
      </c>
      <c r="J49" s="375" t="n"/>
      <c r="K49" s="374" t="n">
        <v>82990</v>
      </c>
    </row>
    <row customHeight="true" ht="45.75" outlineLevel="0" r="50">
      <c r="A50" s="284" t="s"/>
      <c r="B50" s="376" t="s">
        <v>210</v>
      </c>
      <c r="C50" s="312" t="s">
        <v>227</v>
      </c>
      <c r="D50" s="373" t="s">
        <v>225</v>
      </c>
      <c r="E50" s="377" t="s">
        <v>225</v>
      </c>
      <c r="F50" s="313" t="n">
        <v>200</v>
      </c>
      <c r="G50" s="378" t="s">
        <v>253</v>
      </c>
      <c r="H50" s="319" t="n"/>
      <c r="I50" s="331" t="n">
        <v>4440</v>
      </c>
      <c r="J50" s="319" t="n"/>
      <c r="K50" s="331" t="n">
        <v>4440</v>
      </c>
    </row>
    <row customHeight="true" ht="28.5" outlineLevel="0" r="51">
      <c r="A51" s="284" t="s"/>
      <c r="B51" s="61" t="s">
        <v>376</v>
      </c>
      <c r="C51" s="379" t="n"/>
      <c r="D51" s="290" t="s">
        <v>230</v>
      </c>
      <c r="E51" s="291" t="s"/>
      <c r="F51" s="290" t="n"/>
      <c r="G51" s="291" t="s"/>
      <c r="H51" s="294" t="n">
        <f aca="false" ca="false" dt2D="false" dtr="false" t="normal">H52</f>
        <v>65000</v>
      </c>
      <c r="I51" s="295" t="s"/>
      <c r="J51" s="294" t="n">
        <f aca="false" ca="false" dt2D="false" dtr="false" t="normal">J52</f>
        <v>65000</v>
      </c>
      <c r="K51" s="295" t="s"/>
    </row>
    <row customHeight="true" ht="29.25" outlineLevel="0" r="52">
      <c r="A52" s="284" t="s"/>
      <c r="B52" s="298" t="s">
        <v>231</v>
      </c>
      <c r="C52" s="299" t="s">
        <v>232</v>
      </c>
      <c r="D52" s="290" t="s">
        <v>230</v>
      </c>
      <c r="E52" s="291" t="s"/>
      <c r="F52" s="300" t="s">
        <v>197</v>
      </c>
      <c r="G52" s="301" t="s"/>
      <c r="H52" s="309" t="n">
        <f aca="false" ca="false" dt2D="false" dtr="false" t="normal">H53</f>
        <v>65000</v>
      </c>
      <c r="I52" s="310" t="s"/>
      <c r="J52" s="309" t="n">
        <f aca="false" ca="false" dt2D="false" dtr="false" t="normal">J53</f>
        <v>65000</v>
      </c>
      <c r="K52" s="310" t="s"/>
    </row>
    <row customHeight="true" ht="45.75" outlineLevel="0" r="53">
      <c r="A53" s="284" t="s"/>
      <c r="B53" s="298" t="s">
        <v>233</v>
      </c>
      <c r="C53" s="299" t="s">
        <v>234</v>
      </c>
      <c r="D53" s="290" t="s">
        <v>230</v>
      </c>
      <c r="E53" s="291" t="s"/>
      <c r="F53" s="300" t="s">
        <v>197</v>
      </c>
      <c r="G53" s="301" t="s"/>
      <c r="H53" s="309" t="n">
        <f aca="false" ca="false" dt2D="false" dtr="false" t="normal">H54</f>
        <v>65000</v>
      </c>
      <c r="I53" s="310" t="s"/>
      <c r="J53" s="309" t="n">
        <f aca="false" ca="false" dt2D="false" dtr="false" t="normal">J54</f>
        <v>65000</v>
      </c>
      <c r="K53" s="310" t="s"/>
    </row>
    <row customHeight="true" ht="45.75" outlineLevel="0" r="54">
      <c r="A54" s="284" t="s"/>
      <c r="B54" s="308" t="s">
        <v>235</v>
      </c>
      <c r="C54" s="289" t="s">
        <v>234</v>
      </c>
      <c r="D54" s="292" t="s">
        <v>236</v>
      </c>
      <c r="E54" s="293" t="s"/>
      <c r="F54" s="292" t="s">
        <v>197</v>
      </c>
      <c r="G54" s="293" t="s"/>
      <c r="H54" s="309" t="n">
        <f aca="false" ca="false" dt2D="false" dtr="false" t="normal">I55</f>
        <v>65000</v>
      </c>
      <c r="I54" s="310" t="s"/>
      <c r="J54" s="309" t="n">
        <f aca="false" ca="false" dt2D="false" dtr="false" t="normal">K55</f>
        <v>65000</v>
      </c>
      <c r="K54" s="310" t="s"/>
    </row>
    <row customHeight="true" ht="48" outlineLevel="0" r="55">
      <c r="A55" s="284" t="s"/>
      <c r="B55" s="380" t="s">
        <v>237</v>
      </c>
      <c r="C55" s="292" t="s">
        <v>234</v>
      </c>
      <c r="D55" s="313" t="s">
        <v>236</v>
      </c>
      <c r="E55" s="378" t="s">
        <v>236</v>
      </c>
      <c r="F55" s="313" t="n">
        <v>200</v>
      </c>
      <c r="G55" s="378" t="s">
        <v>253</v>
      </c>
      <c r="H55" s="319" t="n"/>
      <c r="I55" s="331" t="n">
        <v>65000</v>
      </c>
      <c r="J55" s="319" t="n"/>
      <c r="K55" s="331" t="n">
        <v>65000</v>
      </c>
    </row>
    <row customHeight="true" ht="74.25" outlineLevel="0" r="56">
      <c r="A56" s="284" t="s"/>
      <c r="B56" s="288" t="s">
        <v>377</v>
      </c>
      <c r="C56" s="337" t="n"/>
      <c r="D56" s="290" t="s">
        <v>239</v>
      </c>
      <c r="E56" s="291" t="s"/>
      <c r="F56" s="338" t="n"/>
      <c r="G56" s="339" t="s"/>
      <c r="H56" s="294" t="n">
        <f aca="false" ca="false" dt2D="false" dtr="false" t="normal">H57</f>
        <v>1287000</v>
      </c>
      <c r="I56" s="295" t="s"/>
      <c r="J56" s="294" t="n">
        <f aca="false" ca="false" dt2D="false" dtr="false" t="normal">J57</f>
        <v>1314000</v>
      </c>
      <c r="K56" s="295" t="s"/>
    </row>
    <row customHeight="true" ht="18" outlineLevel="0" r="57">
      <c r="A57" s="284" t="s"/>
      <c r="B57" s="298" t="s">
        <v>240</v>
      </c>
      <c r="C57" s="299" t="s">
        <v>241</v>
      </c>
      <c r="D57" s="300" t="s">
        <v>239</v>
      </c>
      <c r="E57" s="301" t="s"/>
      <c r="F57" s="300" t="s">
        <v>197</v>
      </c>
      <c r="G57" s="301" t="s"/>
      <c r="H57" s="309" t="n">
        <f aca="false" ca="false" dt2D="false" dtr="false" t="normal">I58</f>
        <v>1287000</v>
      </c>
      <c r="I57" s="310" t="s"/>
      <c r="J57" s="309" t="n">
        <f aca="false" ca="false" dt2D="false" dtr="false" t="normal">K58</f>
        <v>1314000</v>
      </c>
      <c r="K57" s="310" t="s"/>
    </row>
    <row customHeight="true" ht="31.5" outlineLevel="0" r="58">
      <c r="A58" s="284" t="s"/>
      <c r="B58" s="381" t="s">
        <v>378</v>
      </c>
      <c r="C58" s="382" t="s">
        <v>243</v>
      </c>
      <c r="D58" s="383" t="s">
        <v>239</v>
      </c>
      <c r="E58" s="384" t="s">
        <v>239</v>
      </c>
      <c r="F58" s="383" t="s">
        <v>197</v>
      </c>
      <c r="G58" s="384" t="n"/>
      <c r="H58" s="319" t="n"/>
      <c r="I58" s="331" t="n">
        <f aca="false" ca="false" dt2D="false" dtr="false" t="normal">H59</f>
        <v>1287000</v>
      </c>
      <c r="J58" s="319" t="n"/>
      <c r="K58" s="331" t="n">
        <f aca="false" ca="false" dt2D="false" dtr="false" t="normal">J59</f>
        <v>1314000</v>
      </c>
    </row>
    <row customHeight="true" ht="66.75" outlineLevel="0" r="59">
      <c r="A59" s="284" t="s"/>
      <c r="B59" s="327" t="s">
        <v>244</v>
      </c>
      <c r="C59" s="379" t="s">
        <v>243</v>
      </c>
      <c r="D59" s="292" t="s">
        <v>245</v>
      </c>
      <c r="E59" s="293" t="s"/>
      <c r="F59" s="292" t="s">
        <v>197</v>
      </c>
      <c r="G59" s="293" t="s"/>
      <c r="H59" s="309" t="n">
        <f aca="false" ca="false" dt2D="false" dtr="false" t="normal">I60</f>
        <v>1287000</v>
      </c>
      <c r="I59" s="310" t="s"/>
      <c r="J59" s="309" t="n">
        <f aca="false" ca="false" dt2D="false" dtr="false" t="normal">K60</f>
        <v>1314000</v>
      </c>
      <c r="K59" s="310" t="s"/>
    </row>
    <row customHeight="true" ht="49.5" outlineLevel="0" r="60">
      <c r="A60" s="284" t="s"/>
      <c r="B60" s="311" t="s">
        <v>237</v>
      </c>
      <c r="C60" s="312" t="s">
        <v>243</v>
      </c>
      <c r="D60" s="313" t="s">
        <v>245</v>
      </c>
      <c r="E60" s="378" t="s">
        <v>245</v>
      </c>
      <c r="F60" s="313" t="n">
        <v>200</v>
      </c>
      <c r="G60" s="378" t="s">
        <v>253</v>
      </c>
      <c r="H60" s="319" t="n"/>
      <c r="I60" s="331" t="n">
        <v>1287000</v>
      </c>
      <c r="J60" s="319" t="n"/>
      <c r="K60" s="331" t="n">
        <v>1314000</v>
      </c>
    </row>
    <row customHeight="true" ht="28.5" outlineLevel="0" r="61">
      <c r="A61" s="284" t="s"/>
      <c r="B61" s="385" t="s">
        <v>379</v>
      </c>
      <c r="C61" s="344" t="n"/>
      <c r="D61" s="290" t="s">
        <v>257</v>
      </c>
      <c r="E61" s="291" t="s"/>
      <c r="F61" s="338" t="n"/>
      <c r="G61" s="339" t="s"/>
      <c r="H61" s="294" t="n">
        <f aca="false" ca="false" dt2D="false" dtr="false" t="normal">H62</f>
        <v>484593</v>
      </c>
      <c r="I61" s="295" t="s"/>
      <c r="J61" s="294" t="n">
        <f aca="false" ca="false" dt2D="false" dtr="false" t="normal">J62</f>
        <v>377518</v>
      </c>
      <c r="K61" s="295" t="s"/>
    </row>
    <row customHeight="true" ht="30.75" outlineLevel="0" r="62">
      <c r="A62" s="284" t="s"/>
      <c r="B62" s="298" t="s">
        <v>258</v>
      </c>
      <c r="C62" s="299" t="s">
        <v>259</v>
      </c>
      <c r="D62" s="300" t="s">
        <v>257</v>
      </c>
      <c r="E62" s="301" t="s"/>
      <c r="F62" s="300" t="s">
        <v>197</v>
      </c>
      <c r="G62" s="301" t="s"/>
      <c r="H62" s="296" t="n">
        <f aca="false" ca="false" dt2D="false" dtr="false" t="normal">H63</f>
        <v>484593</v>
      </c>
      <c r="I62" s="297" t="s"/>
      <c r="J62" s="296" t="n">
        <f aca="false" ca="false" dt2D="false" dtr="false" t="normal">J63</f>
        <v>377518</v>
      </c>
      <c r="K62" s="297" t="s"/>
    </row>
    <row customHeight="true" ht="21" outlineLevel="0" r="63">
      <c r="A63" s="284" t="s"/>
      <c r="B63" s="298" t="s">
        <v>260</v>
      </c>
      <c r="C63" s="299" t="s">
        <v>261</v>
      </c>
      <c r="D63" s="300" t="s">
        <v>257</v>
      </c>
      <c r="E63" s="301" t="s"/>
      <c r="F63" s="300" t="s">
        <v>197</v>
      </c>
      <c r="G63" s="301" t="s"/>
      <c r="H63" s="296" t="n">
        <f aca="false" ca="false" dt2D="false" dtr="false" t="normal">H64+H66+H68+H70</f>
        <v>484593</v>
      </c>
      <c r="I63" s="297" t="s"/>
      <c r="J63" s="296" t="n">
        <f aca="false" ca="false" dt2D="false" dtr="false" t="normal">J64+J66+J68+J70</f>
        <v>377518</v>
      </c>
      <c r="K63" s="297" t="s"/>
    </row>
    <row customHeight="true" ht="48.75" outlineLevel="0" r="64">
      <c r="A64" s="284" t="s"/>
      <c r="B64" s="308" t="s">
        <v>262</v>
      </c>
      <c r="C64" s="289" t="s">
        <v>261</v>
      </c>
      <c r="D64" s="292" t="s">
        <v>263</v>
      </c>
      <c r="E64" s="293" t="s"/>
      <c r="F64" s="292" t="s">
        <v>197</v>
      </c>
      <c r="G64" s="293" t="s"/>
      <c r="H64" s="309" t="n">
        <f aca="false" ca="false" dt2D="false" dtr="false" t="normal">I65</f>
        <v>394593</v>
      </c>
      <c r="I64" s="310" t="s"/>
      <c r="J64" s="309" t="n">
        <f aca="false" ca="false" dt2D="false" dtr="false" t="normal">K65</f>
        <v>307518</v>
      </c>
      <c r="K64" s="310" t="s"/>
    </row>
    <row customHeight="true" ht="46.5" outlineLevel="0" r="65">
      <c r="A65" s="284" t="s"/>
      <c r="B65" s="311" t="s">
        <v>237</v>
      </c>
      <c r="C65" s="312" t="s">
        <v>261</v>
      </c>
      <c r="D65" s="313" t="s">
        <v>263</v>
      </c>
      <c r="E65" s="378" t="s">
        <v>263</v>
      </c>
      <c r="F65" s="313" t="n">
        <v>200</v>
      </c>
      <c r="G65" s="378" t="s">
        <v>253</v>
      </c>
      <c r="H65" s="319" t="n"/>
      <c r="I65" s="331" t="n">
        <f aca="false" ca="false" dt2D="false" dtr="false" t="normal">429000-34407</f>
        <v>394593</v>
      </c>
      <c r="J65" s="319" t="n"/>
      <c r="K65" s="331" t="n">
        <f aca="false" ca="false" dt2D="false" dtr="false" t="normal">429000-121482</f>
        <v>307518</v>
      </c>
    </row>
    <row ht="60.75" outlineLevel="0" r="66">
      <c r="A66" s="284" t="s"/>
      <c r="B66" s="327" t="s">
        <v>266</v>
      </c>
      <c r="C66" s="379" t="s">
        <v>261</v>
      </c>
      <c r="D66" s="292" t="s">
        <v>267</v>
      </c>
      <c r="E66" s="293" t="s"/>
      <c r="F66" s="292" t="s">
        <v>197</v>
      </c>
      <c r="G66" s="293" t="s"/>
      <c r="H66" s="309" t="n">
        <f aca="false" ca="false" dt2D="false" dtr="false" t="normal">I67</f>
        <v>58000</v>
      </c>
      <c r="I66" s="310" t="s"/>
      <c r="J66" s="309" t="n">
        <f aca="false" ca="false" dt2D="false" dtr="false" t="normal">K67</f>
        <v>38000</v>
      </c>
      <c r="K66" s="310" t="s"/>
    </row>
    <row customHeight="true" ht="46.5" outlineLevel="0" r="67">
      <c r="A67" s="284" t="s"/>
      <c r="B67" s="327" t="s">
        <v>237</v>
      </c>
      <c r="C67" s="292" t="s">
        <v>261</v>
      </c>
      <c r="D67" s="313" t="s">
        <v>267</v>
      </c>
      <c r="E67" s="378" t="s">
        <v>267</v>
      </c>
      <c r="F67" s="313" t="n">
        <v>200</v>
      </c>
      <c r="G67" s="378" t="s">
        <v>253</v>
      </c>
      <c r="H67" s="319" t="n"/>
      <c r="I67" s="331" t="n">
        <v>58000</v>
      </c>
      <c r="J67" s="319" t="n"/>
      <c r="K67" s="331" t="n">
        <f aca="false" ca="false" dt2D="false" dtr="false" t="normal">58000-20000</f>
        <v>38000</v>
      </c>
    </row>
    <row customHeight="true" ht="33" outlineLevel="0" r="68">
      <c r="A68" s="284" t="s"/>
      <c r="B68" s="308" t="s">
        <v>268</v>
      </c>
      <c r="C68" s="289" t="s">
        <v>261</v>
      </c>
      <c r="D68" s="292" t="s">
        <v>269</v>
      </c>
      <c r="E68" s="293" t="s"/>
      <c r="F68" s="292" t="s">
        <v>197</v>
      </c>
      <c r="G68" s="293" t="s"/>
      <c r="H68" s="309" t="n">
        <f aca="false" ca="false" dt2D="false" dtr="false" t="normal">I69</f>
        <v>32000</v>
      </c>
      <c r="I68" s="310" t="s"/>
      <c r="J68" s="309" t="n">
        <f aca="false" ca="false" dt2D="false" dtr="false" t="normal">K69</f>
        <v>32000</v>
      </c>
      <c r="K68" s="310" t="s"/>
    </row>
    <row customHeight="true" ht="48.75" outlineLevel="0" r="69">
      <c r="A69" s="284" t="s"/>
      <c r="B69" s="327" t="s">
        <v>237</v>
      </c>
      <c r="C69" s="328" t="s">
        <v>261</v>
      </c>
      <c r="D69" s="386" t="s">
        <v>269</v>
      </c>
      <c r="E69" s="387" t="s">
        <v>269</v>
      </c>
      <c r="F69" s="386" t="n"/>
      <c r="G69" s="387" t="s">
        <v>253</v>
      </c>
      <c r="H69" s="388" t="n"/>
      <c r="I69" s="389" t="n">
        <v>32000</v>
      </c>
      <c r="J69" s="388" t="n"/>
      <c r="K69" s="389" t="n">
        <v>32000</v>
      </c>
    </row>
    <row customHeight="true" hidden="true" ht="29.25" outlineLevel="0" r="70">
      <c r="A70" s="284" t="s"/>
      <c r="B70" s="308" t="s">
        <v>270</v>
      </c>
      <c r="C70" s="289" t="s">
        <v>261</v>
      </c>
      <c r="D70" s="390" t="s">
        <v>271</v>
      </c>
      <c r="E70" s="391" t="s"/>
      <c r="F70" s="390" t="s">
        <v>197</v>
      </c>
      <c r="G70" s="391" t="s"/>
      <c r="H70" s="392" t="n">
        <f aca="false" ca="false" dt2D="false" dtr="false" t="normal">I71</f>
        <v>0</v>
      </c>
      <c r="I70" s="393" t="s"/>
      <c r="J70" s="392" t="n">
        <f aca="false" ca="false" dt2D="false" dtr="false" t="normal">K71</f>
        <v>0</v>
      </c>
      <c r="K70" s="393" t="s"/>
    </row>
    <row customHeight="true" hidden="true" ht="44.25" outlineLevel="0" r="71">
      <c r="A71" s="284" t="s"/>
      <c r="B71" s="311" t="s">
        <v>237</v>
      </c>
      <c r="C71" s="312" t="s">
        <v>261</v>
      </c>
      <c r="D71" s="313" t="s">
        <v>271</v>
      </c>
      <c r="E71" s="378" t="s">
        <v>271</v>
      </c>
      <c r="F71" s="313" t="n">
        <v>200</v>
      </c>
      <c r="G71" s="378" t="s">
        <v>253</v>
      </c>
      <c r="H71" s="319" t="n"/>
      <c r="I71" s="331" t="n"/>
      <c r="J71" s="319" t="n"/>
      <c r="K71" s="331" t="n"/>
    </row>
    <row customHeight="true" ht="32.25" outlineLevel="0" r="72">
      <c r="A72" s="284" t="s"/>
      <c r="B72" s="385" t="s">
        <v>380</v>
      </c>
      <c r="C72" s="344" t="n"/>
      <c r="D72" s="290" t="s">
        <v>288</v>
      </c>
      <c r="E72" s="291" t="s"/>
      <c r="F72" s="338" t="n"/>
      <c r="G72" s="339" t="s"/>
      <c r="H72" s="294" t="n">
        <f aca="false" ca="false" dt2D="false" dtr="false" t="normal">H73</f>
        <v>257000</v>
      </c>
      <c r="I72" s="295" t="s"/>
      <c r="J72" s="294" t="n">
        <f aca="false" ca="false" dt2D="false" dtr="false" t="normal">J73</f>
        <v>257000</v>
      </c>
      <c r="K72" s="295" t="s"/>
    </row>
    <row ht="16.5" outlineLevel="0" r="73">
      <c r="A73" s="284" t="s"/>
      <c r="B73" s="298" t="s">
        <v>289</v>
      </c>
      <c r="C73" s="299" t="n">
        <v>1000</v>
      </c>
      <c r="D73" s="300" t="s">
        <v>288</v>
      </c>
      <c r="E73" s="301" t="s"/>
      <c r="F73" s="300" t="s">
        <v>197</v>
      </c>
      <c r="G73" s="301" t="s"/>
      <c r="H73" s="296" t="n">
        <f aca="false" ca="false" dt2D="false" dtr="false" t="normal">H74+H77</f>
        <v>257000</v>
      </c>
      <c r="I73" s="297" t="s"/>
      <c r="J73" s="296" t="n">
        <f aca="false" ca="false" dt2D="false" dtr="false" t="normal">J74+J77</f>
        <v>257000</v>
      </c>
      <c r="K73" s="297" t="s"/>
    </row>
    <row ht="16.5" outlineLevel="0" r="74">
      <c r="A74" s="284" t="s"/>
      <c r="B74" s="298" t="s">
        <v>290</v>
      </c>
      <c r="C74" s="299" t="n">
        <v>1001</v>
      </c>
      <c r="D74" s="300" t="s">
        <v>288</v>
      </c>
      <c r="E74" s="301" t="s"/>
      <c r="F74" s="300" t="s">
        <v>197</v>
      </c>
      <c r="G74" s="301" t="s"/>
      <c r="H74" s="296" t="n">
        <f aca="false" ca="false" dt2D="false" dtr="false" t="normal">H75</f>
        <v>230000</v>
      </c>
      <c r="I74" s="297" t="s"/>
      <c r="J74" s="296" t="n">
        <f aca="false" ca="false" dt2D="false" dtr="false" t="normal">J75</f>
        <v>230000</v>
      </c>
      <c r="K74" s="297" t="s"/>
    </row>
    <row ht="30.75" outlineLevel="0" r="75">
      <c r="A75" s="284" t="s"/>
      <c r="B75" s="308" t="s">
        <v>291</v>
      </c>
      <c r="C75" s="289" t="n">
        <v>1001</v>
      </c>
      <c r="D75" s="292" t="s">
        <v>292</v>
      </c>
      <c r="E75" s="293" t="s"/>
      <c r="F75" s="292" t="s">
        <v>197</v>
      </c>
      <c r="G75" s="293" t="s"/>
      <c r="H75" s="309" t="n">
        <f aca="false" ca="false" dt2D="false" dtr="false" t="normal">H76</f>
        <v>230000</v>
      </c>
      <c r="I75" s="310" t="s"/>
      <c r="J75" s="309" t="n">
        <f aca="false" ca="false" dt2D="false" dtr="false" t="normal">J76</f>
        <v>230000</v>
      </c>
      <c r="K75" s="310" t="s"/>
    </row>
    <row customHeight="true" ht="32.25" outlineLevel="0" r="76">
      <c r="A76" s="284" t="s"/>
      <c r="B76" s="394" t="s">
        <v>293</v>
      </c>
      <c r="C76" s="289" t="n">
        <v>1001</v>
      </c>
      <c r="D76" s="292" t="s">
        <v>292</v>
      </c>
      <c r="E76" s="293" t="s"/>
      <c r="F76" s="292" t="n">
        <v>300</v>
      </c>
      <c r="G76" s="293" t="s"/>
      <c r="H76" s="309" t="n">
        <v>230000</v>
      </c>
      <c r="I76" s="310" t="s"/>
      <c r="J76" s="309" t="n">
        <v>230000</v>
      </c>
      <c r="K76" s="310" t="s"/>
    </row>
    <row ht="30.75" outlineLevel="0" r="77">
      <c r="A77" s="284" t="s"/>
      <c r="B77" s="346" t="s">
        <v>294</v>
      </c>
      <c r="C77" s="347" t="n">
        <v>1006</v>
      </c>
      <c r="D77" s="348" t="s">
        <v>288</v>
      </c>
      <c r="E77" s="349" t="s"/>
      <c r="F77" s="348" t="s">
        <v>197</v>
      </c>
      <c r="G77" s="349" t="s"/>
      <c r="H77" s="350" t="n">
        <f aca="false" ca="false" dt2D="false" dtr="false" t="normal">H78</f>
        <v>27000</v>
      </c>
      <c r="I77" s="351" t="s"/>
      <c r="J77" s="350" t="n">
        <f aca="false" ca="false" dt2D="false" dtr="false" t="normal">J78</f>
        <v>27000</v>
      </c>
      <c r="K77" s="351" t="s"/>
    </row>
    <row customHeight="true" ht="89.25" outlineLevel="0" r="78">
      <c r="A78" s="284" t="s"/>
      <c r="B78" s="66" t="s">
        <v>296</v>
      </c>
      <c r="C78" s="395" t="n">
        <v>1006</v>
      </c>
      <c r="D78" s="370" t="s">
        <v>297</v>
      </c>
      <c r="E78" s="371" t="s"/>
      <c r="F78" s="370" t="s">
        <v>197</v>
      </c>
      <c r="G78" s="371" t="s"/>
      <c r="H78" s="335" t="n">
        <f aca="false" ca="false" dt2D="false" dtr="false" t="normal">I79</f>
        <v>27000</v>
      </c>
      <c r="I78" s="336" t="s"/>
      <c r="J78" s="335" t="n">
        <f aca="false" ca="false" dt2D="false" dtr="false" t="normal">K79</f>
        <v>27000</v>
      </c>
      <c r="K78" s="336" t="s"/>
    </row>
    <row customHeight="true" ht="28.5" outlineLevel="0" r="79">
      <c r="A79" s="284" t="s"/>
      <c r="B79" s="66" t="s">
        <v>293</v>
      </c>
      <c r="C79" s="395" t="s">
        <v>381</v>
      </c>
      <c r="D79" s="396" t="n"/>
      <c r="E79" s="397" t="s">
        <v>297</v>
      </c>
      <c r="F79" s="396" t="n"/>
      <c r="G79" s="397" t="s">
        <v>382</v>
      </c>
      <c r="H79" s="398" t="n"/>
      <c r="I79" s="399" t="n">
        <v>27000</v>
      </c>
      <c r="J79" s="398" t="n"/>
      <c r="K79" s="399" t="n">
        <v>27000</v>
      </c>
    </row>
    <row customHeight="true" hidden="true" ht="23.25" outlineLevel="0" r="80">
      <c r="A80" s="400" t="s"/>
      <c r="B80" s="401" t="s">
        <v>383</v>
      </c>
      <c r="C80" s="402" t="n"/>
      <c r="D80" s="403" t="n"/>
      <c r="E80" s="404" t="s"/>
      <c r="F80" s="403" t="n"/>
      <c r="G80" s="404" t="s"/>
      <c r="H80" s="405" t="n"/>
      <c r="I80" s="406" t="s"/>
      <c r="J80" s="405" t="n"/>
      <c r="K80" s="406" t="s"/>
    </row>
    <row customHeight="true" ht="75" outlineLevel="0" r="81">
      <c r="A81" s="407" t="n"/>
      <c r="B81" s="408" t="s">
        <v>298</v>
      </c>
      <c r="C81" s="210" t="n"/>
      <c r="D81" s="211" t="s">
        <v>299</v>
      </c>
      <c r="E81" s="409" t="s">
        <v>299</v>
      </c>
      <c r="F81" s="409" t="n"/>
      <c r="G81" s="409" t="n"/>
      <c r="H81" s="410" t="n"/>
      <c r="I81" s="410" t="n">
        <f aca="false" ca="false" dt2D="false" dtr="false" t="normal">I82</f>
        <v>0</v>
      </c>
      <c r="J81" s="410" t="n"/>
      <c r="K81" s="410" t="n">
        <f aca="false" ca="false" dt2D="false" dtr="false" t="normal">K82</f>
        <v>0</v>
      </c>
    </row>
    <row customHeight="true" ht="23.25" outlineLevel="0" r="82">
      <c r="A82" s="407" t="n"/>
      <c r="B82" s="411" t="s">
        <v>314</v>
      </c>
      <c r="C82" s="412" t="s">
        <v>261</v>
      </c>
      <c r="D82" s="412" t="n"/>
      <c r="E82" s="412" t="s">
        <v>299</v>
      </c>
      <c r="F82" s="413" t="n"/>
      <c r="G82" s="413" t="n"/>
      <c r="H82" s="414" t="n"/>
      <c r="I82" s="415" t="n">
        <f aca="false" ca="false" dt2D="false" dtr="false" t="normal">I83</f>
        <v>0</v>
      </c>
      <c r="J82" s="415" t="n"/>
      <c r="K82" s="415" t="n">
        <f aca="false" ca="false" dt2D="false" dtr="false" t="normal">K83</f>
        <v>0</v>
      </c>
    </row>
    <row customHeight="true" ht="47.25" outlineLevel="0" r="83">
      <c r="A83" s="407" t="n"/>
      <c r="B83" s="416" t="s">
        <v>315</v>
      </c>
      <c r="C83" s="232" t="s">
        <v>261</v>
      </c>
      <c r="D83" s="249" t="s">
        <v>316</v>
      </c>
      <c r="E83" s="249" t="s">
        <v>316</v>
      </c>
      <c r="F83" s="413" t="n"/>
      <c r="G83" s="413" t="s">
        <v>197</v>
      </c>
      <c r="H83" s="414" t="n"/>
      <c r="I83" s="414" t="n">
        <f aca="false" ca="false" dt2D="false" dtr="false" t="normal">I84</f>
        <v>0</v>
      </c>
      <c r="J83" s="414" t="n"/>
      <c r="K83" s="414" t="n">
        <f aca="false" ca="false" dt2D="false" dtr="false" t="normal">K84</f>
        <v>0</v>
      </c>
    </row>
    <row customHeight="true" ht="44.25" outlineLevel="0" r="84">
      <c r="A84" s="407" t="n"/>
      <c r="B84" s="416" t="s">
        <v>246</v>
      </c>
      <c r="C84" s="232" t="s">
        <v>261</v>
      </c>
      <c r="D84" s="249" t="s">
        <v>316</v>
      </c>
      <c r="E84" s="249" t="s">
        <v>316</v>
      </c>
      <c r="F84" s="413" t="n"/>
      <c r="G84" s="413" t="s">
        <v>253</v>
      </c>
      <c r="H84" s="414" t="n"/>
      <c r="I84" s="414" t="n">
        <f aca="false" ca="false" dt2D="false" dtr="false" t="normal">30000-30000</f>
        <v>0</v>
      </c>
      <c r="J84" s="414" t="n"/>
      <c r="K84" s="414" t="n">
        <f aca="false" ca="false" dt2D="false" dtr="false" t="normal">30000-30000</f>
        <v>0</v>
      </c>
    </row>
    <row customHeight="true" ht="19.5" outlineLevel="0" r="85">
      <c r="A85" s="407" t="n"/>
      <c r="B85" s="416" t="s">
        <v>383</v>
      </c>
      <c r="C85" s="417" t="n"/>
      <c r="D85" s="249" t="n"/>
      <c r="E85" s="249" t="n"/>
      <c r="F85" s="413" t="n"/>
      <c r="G85" s="413" t="n"/>
      <c r="H85" s="414" t="n"/>
      <c r="I85" s="414" t="n">
        <v>105725</v>
      </c>
      <c r="J85" s="414" t="n"/>
      <c r="K85" s="414" t="n">
        <v>212800</v>
      </c>
    </row>
    <row customHeight="true" ht="31.5" outlineLevel="0" r="86">
      <c r="A86" s="418" t="n"/>
      <c r="B86" s="419" t="s">
        <v>384</v>
      </c>
      <c r="C86" s="420" t="s"/>
      <c r="D86" s="420" t="s"/>
      <c r="E86" s="420" t="s"/>
      <c r="F86" s="420" t="s"/>
      <c r="G86" s="421" t="s"/>
      <c r="H86" s="422" t="n">
        <f aca="false" ca="false" dt2D="false" dtr="false" t="normal">H19+H34+H80+I85</f>
        <v>4313925</v>
      </c>
      <c r="I86" s="423" t="s"/>
      <c r="J86" s="422" t="n">
        <f aca="false" ca="false" dt2D="false" dtr="false" t="normal">J19+J33+J80+K85</f>
        <v>4343430</v>
      </c>
      <c r="K86" s="423" t="s"/>
    </row>
  </sheetData>
  <mergeCells count="205">
    <mergeCell ref="J86:K86"/>
    <mergeCell ref="H86:I86"/>
    <mergeCell ref="B86:G86"/>
    <mergeCell ref="H80:I80"/>
    <mergeCell ref="F80:G80"/>
    <mergeCell ref="F78:G78"/>
    <mergeCell ref="F77:G77"/>
    <mergeCell ref="F76:G76"/>
    <mergeCell ref="F75:G75"/>
    <mergeCell ref="F74:G74"/>
    <mergeCell ref="F73:G73"/>
    <mergeCell ref="F72:G72"/>
    <mergeCell ref="F70:G70"/>
    <mergeCell ref="D80:E80"/>
    <mergeCell ref="D78:E78"/>
    <mergeCell ref="D77:E77"/>
    <mergeCell ref="D76:E76"/>
    <mergeCell ref="D75:E75"/>
    <mergeCell ref="D74:E74"/>
    <mergeCell ref="D73:E73"/>
    <mergeCell ref="D72:E72"/>
    <mergeCell ref="D70:E70"/>
    <mergeCell ref="D68:E68"/>
    <mergeCell ref="D66:E66"/>
    <mergeCell ref="H78:I78"/>
    <mergeCell ref="H77:I77"/>
    <mergeCell ref="H76:I76"/>
    <mergeCell ref="H75:I75"/>
    <mergeCell ref="H74:I74"/>
    <mergeCell ref="H73:I73"/>
    <mergeCell ref="H72:I72"/>
    <mergeCell ref="H70:I70"/>
    <mergeCell ref="H68:I68"/>
    <mergeCell ref="J80:K80"/>
    <mergeCell ref="J78:K78"/>
    <mergeCell ref="J77:K77"/>
    <mergeCell ref="J76:K76"/>
    <mergeCell ref="J75:K75"/>
    <mergeCell ref="J74:K74"/>
    <mergeCell ref="J73:K73"/>
    <mergeCell ref="J72:K72"/>
    <mergeCell ref="J70:K70"/>
    <mergeCell ref="J68:K68"/>
    <mergeCell ref="J66:K66"/>
    <mergeCell ref="J64:K64"/>
    <mergeCell ref="J63:K63"/>
    <mergeCell ref="F68:G68"/>
    <mergeCell ref="F66:G66"/>
    <mergeCell ref="F64:G64"/>
    <mergeCell ref="F63:G63"/>
    <mergeCell ref="F62:G62"/>
    <mergeCell ref="F61:G61"/>
    <mergeCell ref="F59:G59"/>
    <mergeCell ref="F57:G57"/>
    <mergeCell ref="F56:G56"/>
    <mergeCell ref="F54:G54"/>
    <mergeCell ref="F53:G53"/>
    <mergeCell ref="F52:G52"/>
    <mergeCell ref="F51:G51"/>
    <mergeCell ref="H66:I66"/>
    <mergeCell ref="H64:I64"/>
    <mergeCell ref="H63:I63"/>
    <mergeCell ref="H62:I62"/>
    <mergeCell ref="H61:I61"/>
    <mergeCell ref="H59:I59"/>
    <mergeCell ref="H57:I57"/>
    <mergeCell ref="H56:I56"/>
    <mergeCell ref="H54:I54"/>
    <mergeCell ref="H53:I53"/>
    <mergeCell ref="H52:I52"/>
    <mergeCell ref="H51:I51"/>
    <mergeCell ref="J62:K62"/>
    <mergeCell ref="J61:K61"/>
    <mergeCell ref="J59:K59"/>
    <mergeCell ref="J57:K57"/>
    <mergeCell ref="J56:K56"/>
    <mergeCell ref="J54:K54"/>
    <mergeCell ref="J53:K53"/>
    <mergeCell ref="J52:K52"/>
    <mergeCell ref="J51:K51"/>
    <mergeCell ref="D64:E64"/>
    <mergeCell ref="D63:E63"/>
    <mergeCell ref="D62:E62"/>
    <mergeCell ref="D61:E61"/>
    <mergeCell ref="D59:E59"/>
    <mergeCell ref="D57:E57"/>
    <mergeCell ref="D56:E56"/>
    <mergeCell ref="D54:E54"/>
    <mergeCell ref="D53:E53"/>
    <mergeCell ref="D52:E52"/>
    <mergeCell ref="D51:E51"/>
    <mergeCell ref="D48:E48"/>
    <mergeCell ref="D47:E47"/>
    <mergeCell ref="D46:E46"/>
    <mergeCell ref="D45:E45"/>
    <mergeCell ref="D44:E44"/>
    <mergeCell ref="F48:G48"/>
    <mergeCell ref="J48:K48"/>
    <mergeCell ref="J47:K47"/>
    <mergeCell ref="F47:G47"/>
    <mergeCell ref="F46:G46"/>
    <mergeCell ref="F45:G45"/>
    <mergeCell ref="J46:K46"/>
    <mergeCell ref="J45:K45"/>
    <mergeCell ref="J44:K44"/>
    <mergeCell ref="H48:I48"/>
    <mergeCell ref="H47:I47"/>
    <mergeCell ref="H46:I46"/>
    <mergeCell ref="H45:I45"/>
    <mergeCell ref="H44:I44"/>
    <mergeCell ref="F44:G44"/>
    <mergeCell ref="A17:A80"/>
    <mergeCell ref="B13:B16"/>
    <mergeCell ref="C16:D16"/>
    <mergeCell ref="A13:A16"/>
    <mergeCell ref="J32:K32"/>
    <mergeCell ref="J33:K33"/>
    <mergeCell ref="J34:K34"/>
    <mergeCell ref="J38:K38"/>
    <mergeCell ref="J39:K39"/>
    <mergeCell ref="J40:K40"/>
    <mergeCell ref="J41:K41"/>
    <mergeCell ref="J42:K42"/>
    <mergeCell ref="J23:K23"/>
    <mergeCell ref="J24:K24"/>
    <mergeCell ref="J26:K26"/>
    <mergeCell ref="J27:K27"/>
    <mergeCell ref="J22:K22"/>
    <mergeCell ref="J21:K21"/>
    <mergeCell ref="J20:K20"/>
    <mergeCell ref="H38:I38"/>
    <mergeCell ref="H39:I39"/>
    <mergeCell ref="H40:I40"/>
    <mergeCell ref="H41:I41"/>
    <mergeCell ref="H42:I42"/>
    <mergeCell ref="H34:I34"/>
    <mergeCell ref="H33:I33"/>
    <mergeCell ref="H32:I32"/>
    <mergeCell ref="H22:I22"/>
    <mergeCell ref="H23:I23"/>
    <mergeCell ref="H24:I24"/>
    <mergeCell ref="H26:I26"/>
    <mergeCell ref="H21:I21"/>
    <mergeCell ref="H20:I20"/>
    <mergeCell ref="H27:I27"/>
    <mergeCell ref="A2:K2"/>
    <mergeCell ref="E1:K1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D20:E20"/>
    <mergeCell ref="D21:E21"/>
    <mergeCell ref="D22:E22"/>
    <mergeCell ref="D23:E23"/>
    <mergeCell ref="D24:E24"/>
    <mergeCell ref="D26:E26"/>
    <mergeCell ref="D27:E27"/>
    <mergeCell ref="F26:G26"/>
    <mergeCell ref="F27:G27"/>
    <mergeCell ref="F24:G24"/>
    <mergeCell ref="F23:G23"/>
    <mergeCell ref="F22:G22"/>
    <mergeCell ref="F21:G21"/>
    <mergeCell ref="F20:G20"/>
    <mergeCell ref="B18:K18"/>
    <mergeCell ref="B17:K17"/>
    <mergeCell ref="I15:K15"/>
    <mergeCell ref="C13:H15"/>
    <mergeCell ref="I14:K14"/>
    <mergeCell ref="I13:K13"/>
    <mergeCell ref="I16:J16"/>
    <mergeCell ref="J19:K19"/>
    <mergeCell ref="E16:F16"/>
    <mergeCell ref="D19:E19"/>
    <mergeCell ref="H19:I19"/>
    <mergeCell ref="F19:G19"/>
    <mergeCell ref="G16:H16"/>
    <mergeCell ref="F32:G32"/>
    <mergeCell ref="F33:G33"/>
    <mergeCell ref="F34:G34"/>
    <mergeCell ref="F38:G38"/>
    <mergeCell ref="F39:G39"/>
    <mergeCell ref="F40:G40"/>
    <mergeCell ref="F41:G41"/>
    <mergeCell ref="F42:G42"/>
    <mergeCell ref="D42:E42"/>
    <mergeCell ref="D41:E41"/>
    <mergeCell ref="D40:E40"/>
    <mergeCell ref="C37:D37"/>
    <mergeCell ref="C36:D36"/>
    <mergeCell ref="C35:D35"/>
    <mergeCell ref="E37:F37"/>
    <mergeCell ref="E35:F35"/>
    <mergeCell ref="E36:F36"/>
    <mergeCell ref="D39:E39"/>
    <mergeCell ref="D32:E32"/>
    <mergeCell ref="D33:E33"/>
    <mergeCell ref="D34:E34"/>
    <mergeCell ref="D38:E38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90"/>
</worksheet>
</file>

<file path=xl/worksheets/sheet12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N128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42.4257821440697"/>
    <col customWidth="true" max="2" min="2" outlineLevel="0" width="8.14062514009074"/>
    <col customWidth="true" max="3" min="3" outlineLevel="0" width="13.4257806215741"/>
    <col customWidth="true" max="4" min="4" outlineLevel="0" width="8.28515598898187"/>
    <col customWidth="true" max="5" min="5" outlineLevel="0" width="14.5703129929608"/>
    <col customWidth="true" hidden="true" max="6" min="6" outlineLevel="0" width="0.140625002643222"/>
    <col customWidth="true" hidden="true" max="9" min="7" outlineLevel="0" width="9.14062530925693"/>
  </cols>
  <sheetData>
    <row outlineLevel="0" r="1">
      <c r="A1" s="1" t="n"/>
      <c r="B1" s="424" t="n"/>
      <c r="C1" s="1" t="n"/>
      <c r="D1" s="425" t="n"/>
      <c r="E1" s="1" t="s">
        <v>385</v>
      </c>
    </row>
    <row outlineLevel="0" r="2">
      <c r="A2" s="426" t="s">
        <v>386</v>
      </c>
      <c r="B2" s="426" t="s"/>
      <c r="C2" s="426" t="s"/>
      <c r="D2" s="426" t="s"/>
      <c r="E2" s="426" t="s"/>
      <c r="F2" s="426" t="s"/>
      <c r="G2" s="426" t="s"/>
      <c r="H2" s="426" t="s"/>
      <c r="I2" s="426" t="s"/>
      <c r="J2" s="426" t="s"/>
      <c r="K2" s="426" t="s"/>
    </row>
    <row outlineLevel="0" r="3">
      <c r="A3" s="426" t="s">
        <v>387</v>
      </c>
      <c r="B3" s="426" t="s"/>
      <c r="C3" s="426" t="s"/>
      <c r="D3" s="426" t="s"/>
      <c r="E3" s="426" t="s"/>
      <c r="F3" s="426" t="s"/>
      <c r="G3" s="426" t="s"/>
      <c r="H3" s="426" t="s"/>
      <c r="I3" s="426" t="s"/>
      <c r="J3" s="426" t="s"/>
      <c r="K3" s="426" t="s"/>
    </row>
    <row outlineLevel="0" r="4">
      <c r="A4" s="426" t="s">
        <v>388</v>
      </c>
      <c r="B4" s="426" t="s"/>
      <c r="C4" s="426" t="s"/>
      <c r="D4" s="426" t="s"/>
      <c r="E4" s="426" t="s"/>
      <c r="F4" s="426" t="s"/>
      <c r="G4" s="426" t="s"/>
      <c r="H4" s="426" t="s"/>
      <c r="I4" s="426" t="s"/>
      <c r="J4" s="426" t="s"/>
      <c r="K4" s="426" t="s"/>
    </row>
    <row outlineLevel="0" r="5">
      <c r="A5" s="426" t="s">
        <v>389</v>
      </c>
      <c r="B5" s="426" t="s"/>
      <c r="C5" s="426" t="s"/>
      <c r="D5" s="426" t="s"/>
      <c r="E5" s="426" t="s"/>
      <c r="F5" s="426" t="s"/>
      <c r="G5" s="426" t="s"/>
      <c r="H5" s="426" t="s"/>
      <c r="I5" s="426" t="s"/>
      <c r="J5" s="426" t="s"/>
      <c r="K5" s="426" t="s"/>
    </row>
    <row outlineLevel="0" r="6">
      <c r="A6" s="426" t="s">
        <v>390</v>
      </c>
      <c r="B6" s="426" t="s"/>
      <c r="C6" s="426" t="s"/>
      <c r="D6" s="426" t="s"/>
      <c r="E6" s="426" t="s"/>
      <c r="F6" s="426" t="s"/>
      <c r="G6" s="426" t="s"/>
      <c r="H6" s="426" t="s"/>
      <c r="I6" s="426" t="s"/>
      <c r="J6" s="426" t="s"/>
      <c r="K6" s="426" t="s"/>
    </row>
    <row outlineLevel="0" r="7">
      <c r="A7" s="1" t="n"/>
      <c r="B7" s="1" t="s"/>
      <c r="C7" s="1" t="s"/>
      <c r="D7" s="1" t="s"/>
      <c r="E7" s="1" t="s"/>
    </row>
    <row outlineLevel="0" r="8">
      <c r="A8" s="1" t="n"/>
      <c r="B8" s="1" t="s"/>
      <c r="C8" s="1" t="s"/>
      <c r="D8" s="1" t="s"/>
      <c r="E8" s="1" t="s"/>
      <c r="I8" s="0" t="s">
        <v>391</v>
      </c>
    </row>
    <row outlineLevel="0" r="9">
      <c r="A9" s="3" t="n"/>
      <c r="B9" s="0" t="n"/>
      <c r="C9" s="0" t="n"/>
      <c r="D9" s="0" t="n"/>
      <c r="E9" s="0" t="n"/>
    </row>
    <row ht="15.75" outlineLevel="0" r="10">
      <c r="A10" s="4" t="s">
        <v>392</v>
      </c>
      <c r="B10" s="4" t="s"/>
      <c r="C10" s="4" t="s"/>
      <c r="D10" s="4" t="s"/>
      <c r="E10" s="4" t="s"/>
    </row>
    <row ht="15.75" outlineLevel="0" r="11">
      <c r="A11" s="4" t="s">
        <v>393</v>
      </c>
      <c r="B11" s="4" t="s"/>
      <c r="C11" s="4" t="s"/>
      <c r="D11" s="4" t="s"/>
      <c r="E11" s="4" t="s"/>
    </row>
    <row ht="15.75" outlineLevel="0" r="12">
      <c r="A12" s="4" t="s">
        <v>394</v>
      </c>
      <c r="B12" s="4" t="s"/>
      <c r="C12" s="4" t="s"/>
      <c r="D12" s="4" t="s"/>
      <c r="E12" s="4" t="s"/>
    </row>
    <row customHeight="true" ht="13.5" outlineLevel="0" r="13">
      <c r="A13" s="427" t="n"/>
    </row>
    <row customHeight="true" ht="31.5" outlineLevel="0" r="14">
      <c r="A14" s="428" t="s">
        <v>28</v>
      </c>
      <c r="B14" s="115" t="s">
        <v>362</v>
      </c>
      <c r="C14" s="429" t="s"/>
      <c r="D14" s="430" t="s"/>
      <c r="E14" s="123" t="s">
        <v>51</v>
      </c>
    </row>
    <row ht="29.25" outlineLevel="0" r="15">
      <c r="A15" s="431" t="s"/>
      <c r="B15" s="432" t="s">
        <v>184</v>
      </c>
      <c r="C15" s="433" t="s">
        <v>185</v>
      </c>
      <c r="D15" s="433" t="s">
        <v>186</v>
      </c>
      <c r="E15" s="126" t="s"/>
    </row>
    <row customHeight="true" ht="18.75" outlineLevel="0" r="16">
      <c r="A16" s="82" t="s">
        <v>195</v>
      </c>
      <c r="B16" s="434" t="s">
        <v>196</v>
      </c>
      <c r="C16" s="434" t="s">
        <v>395</v>
      </c>
      <c r="D16" s="434" t="s">
        <v>197</v>
      </c>
      <c r="E16" s="435" t="n">
        <f aca="false" ca="false" dt2D="false" dtr="false" t="normal">E17+E20+E27+E30</f>
        <v>2113810.45</v>
      </c>
    </row>
    <row customHeight="true" ht="57" outlineLevel="0" r="17">
      <c r="A17" s="82" t="s">
        <v>396</v>
      </c>
      <c r="B17" s="436" t="s">
        <v>199</v>
      </c>
      <c r="C17" s="436" t="s">
        <v>295</v>
      </c>
      <c r="D17" s="436" t="s">
        <v>197</v>
      </c>
      <c r="E17" s="435" t="n">
        <f aca="false" ca="false" dt2D="false" dtr="false" t="normal">E18</f>
        <v>590527</v>
      </c>
    </row>
    <row customHeight="true" ht="139.5" outlineLevel="0" r="18">
      <c r="A18" s="437" t="s">
        <v>200</v>
      </c>
      <c r="B18" s="436" t="s">
        <v>199</v>
      </c>
      <c r="C18" s="436" t="s">
        <v>202</v>
      </c>
      <c r="D18" s="436" t="s">
        <v>197</v>
      </c>
      <c r="E18" s="438" t="n">
        <f aca="false" ca="false" dt2D="false" dtr="false" t="normal">E19</f>
        <v>590527</v>
      </c>
    </row>
    <row customHeight="true" ht="93" outlineLevel="0" r="19">
      <c r="A19" s="105" t="s">
        <v>206</v>
      </c>
      <c r="B19" s="439" t="s">
        <v>199</v>
      </c>
      <c r="C19" s="439" t="s">
        <v>202</v>
      </c>
      <c r="D19" s="439" t="s">
        <v>209</v>
      </c>
      <c r="E19" s="440" t="n">
        <f aca="false" ca="false" dt2D="false" dtr="false" t="normal">'приложение 8'!F23</f>
        <v>590527</v>
      </c>
    </row>
    <row customHeight="true" ht="72" outlineLevel="0" r="20">
      <c r="A20" s="82" t="s">
        <v>203</v>
      </c>
      <c r="B20" s="436" t="s">
        <v>204</v>
      </c>
      <c r="C20" s="436" t="s">
        <v>295</v>
      </c>
      <c r="D20" s="436" t="s">
        <v>197</v>
      </c>
      <c r="E20" s="435" t="n">
        <f aca="false" ca="false" dt2D="false" dtr="false" t="normal">E21+E23</f>
        <v>1521283.45</v>
      </c>
    </row>
    <row customHeight="true" ht="54.75" outlineLevel="0" r="21">
      <c r="A21" s="437" t="s">
        <v>205</v>
      </c>
      <c r="B21" s="436" t="s">
        <v>204</v>
      </c>
      <c r="C21" s="436" t="s">
        <v>202</v>
      </c>
      <c r="D21" s="436" t="s">
        <v>197</v>
      </c>
      <c r="E21" s="438" t="n">
        <f aca="false" ca="false" dt2D="false" dtr="false" t="normal">E22+E25+E26</f>
        <v>1461263.45</v>
      </c>
    </row>
    <row customHeight="true" ht="93.75" outlineLevel="0" r="22">
      <c r="A22" s="372" t="s">
        <v>206</v>
      </c>
      <c r="B22" s="441" t="s">
        <v>204</v>
      </c>
      <c r="C22" s="441" t="s">
        <v>202</v>
      </c>
      <c r="D22" s="441" t="n">
        <v>100</v>
      </c>
      <c r="E22" s="442" t="n">
        <f aca="false" ca="false" dt2D="false" dtr="false" t="normal">'приложение 8'!F26</f>
        <v>1080155</v>
      </c>
    </row>
    <row customHeight="true" ht="93.75" outlineLevel="0" r="23">
      <c r="A23" s="443" t="s">
        <v>397</v>
      </c>
      <c r="B23" s="444" t="s">
        <v>204</v>
      </c>
      <c r="C23" s="444" t="s">
        <v>208</v>
      </c>
      <c r="D23" s="444" t="s">
        <v>197</v>
      </c>
      <c r="E23" s="445" t="n">
        <f aca="false" ca="false" dt2D="false" dtr="false" t="normal">E24</f>
        <v>60020</v>
      </c>
    </row>
    <row customHeight="true" ht="93.75" outlineLevel="0" r="24">
      <c r="A24" s="443" t="s">
        <v>206</v>
      </c>
      <c r="B24" s="444" t="s">
        <v>204</v>
      </c>
      <c r="C24" s="444" t="s">
        <v>208</v>
      </c>
      <c r="D24" s="444" t="s">
        <v>209</v>
      </c>
      <c r="E24" s="445" t="n">
        <f aca="false" ca="false" dt2D="false" dtr="false" t="normal">'приложение 8'!F28</f>
        <v>60020</v>
      </c>
    </row>
    <row customHeight="true" ht="50.25" outlineLevel="0" r="25">
      <c r="A25" s="372" t="s">
        <v>237</v>
      </c>
      <c r="B25" s="441" t="s">
        <v>204</v>
      </c>
      <c r="C25" s="441" t="s">
        <v>202</v>
      </c>
      <c r="D25" s="441" t="n">
        <v>200</v>
      </c>
      <c r="E25" s="442" t="n">
        <f aca="false" ca="false" dt2D="false" dtr="false" t="normal">'приложение 8'!F29</f>
        <v>323431.1</v>
      </c>
    </row>
    <row customHeight="true" ht="17.25" outlineLevel="0" r="26">
      <c r="A26" s="61" t="s">
        <v>222</v>
      </c>
      <c r="B26" s="446" t="s">
        <v>204</v>
      </c>
      <c r="C26" s="446" t="s">
        <v>202</v>
      </c>
      <c r="D26" s="446" t="n">
        <v>800</v>
      </c>
      <c r="E26" s="447" t="n">
        <f aca="false" ca="false" dt2D="false" dtr="false" t="normal">'приложение 8'!F30</f>
        <v>57677.35</v>
      </c>
    </row>
    <row customHeight="true" hidden="true" ht="18.75" outlineLevel="0" r="27">
      <c r="A27" s="448" t="s">
        <v>214</v>
      </c>
      <c r="B27" s="434" t="s">
        <v>215</v>
      </c>
      <c r="C27" s="434" t="s">
        <v>295</v>
      </c>
      <c r="D27" s="434" t="s">
        <v>197</v>
      </c>
      <c r="E27" s="435" t="n">
        <f aca="false" ca="false" dt2D="false" dtr="false" t="normal">E28</f>
        <v>0</v>
      </c>
    </row>
    <row customHeight="true" hidden="true" ht="47.25" outlineLevel="0" r="28">
      <c r="A28" s="85" t="s">
        <v>216</v>
      </c>
      <c r="B28" s="436" t="s">
        <v>215</v>
      </c>
      <c r="C28" s="395" t="n">
        <v>9090020001</v>
      </c>
      <c r="D28" s="436" t="s">
        <v>197</v>
      </c>
      <c r="E28" s="438" t="n">
        <f aca="false" ca="false" dt2D="false" dtr="false" t="normal">E29</f>
        <v>0</v>
      </c>
    </row>
    <row customHeight="true" hidden="true" ht="18.75" outlineLevel="0" r="29">
      <c r="A29" s="85" t="s">
        <v>217</v>
      </c>
      <c r="B29" s="436" t="s">
        <v>215</v>
      </c>
      <c r="C29" s="395" t="n">
        <v>9090020001</v>
      </c>
      <c r="D29" s="436" t="s">
        <v>218</v>
      </c>
      <c r="E29" s="438" t="n">
        <f aca="false" ca="false" dt2D="false" dtr="false" t="normal">'приложение 8'!F35</f>
        <v>0</v>
      </c>
    </row>
    <row customHeight="true" ht="32.25" outlineLevel="0" r="30">
      <c r="A30" s="105" t="s">
        <v>221</v>
      </c>
      <c r="B30" s="449" t="s">
        <v>220</v>
      </c>
      <c r="C30" s="449" t="n">
        <v>9090020004</v>
      </c>
      <c r="D30" s="449" t="s">
        <v>197</v>
      </c>
      <c r="E30" s="450" t="n">
        <f aca="false" ca="false" dt2D="false" dtr="false" t="normal">E31</f>
        <v>2000</v>
      </c>
    </row>
    <row customHeight="true" ht="15.75" outlineLevel="0" r="31">
      <c r="A31" s="451" t="s">
        <v>222</v>
      </c>
      <c r="B31" s="452" t="s">
        <v>220</v>
      </c>
      <c r="C31" s="452" t="n">
        <v>9090020004</v>
      </c>
      <c r="D31" s="452" t="n">
        <v>800</v>
      </c>
      <c r="E31" s="453" t="n">
        <f aca="false" ca="false" dt2D="false" dtr="false" t="normal">'приложение 8'!F38</f>
        <v>2000</v>
      </c>
    </row>
    <row customHeight="true" ht="20.25" outlineLevel="0" r="32">
      <c r="A32" s="454" t="s">
        <v>223</v>
      </c>
      <c r="B32" s="455" t="s">
        <v>224</v>
      </c>
      <c r="C32" s="455" t="s">
        <v>295</v>
      </c>
      <c r="D32" s="455" t="s">
        <v>197</v>
      </c>
      <c r="E32" s="456" t="n">
        <f aca="false" ca="false" dt2D="false" dtr="false" t="normal">E33</f>
        <v>82735</v>
      </c>
    </row>
    <row customHeight="true" ht="33.75" outlineLevel="0" r="33">
      <c r="A33" s="82" t="s">
        <v>226</v>
      </c>
      <c r="B33" s="436" t="s">
        <v>227</v>
      </c>
      <c r="C33" s="436" t="s">
        <v>295</v>
      </c>
      <c r="D33" s="436" t="s">
        <v>197</v>
      </c>
      <c r="E33" s="435" t="n">
        <f aca="false" ca="false" dt2D="false" dtr="false" t="normal">E34</f>
        <v>82735</v>
      </c>
    </row>
    <row customHeight="true" ht="63.75" outlineLevel="0" r="34">
      <c r="A34" s="437" t="s">
        <v>398</v>
      </c>
      <c r="B34" s="436" t="s">
        <v>227</v>
      </c>
      <c r="C34" s="436" t="s">
        <v>225</v>
      </c>
      <c r="D34" s="436" t="s">
        <v>197</v>
      </c>
      <c r="E34" s="438" t="n">
        <f aca="false" ca="false" dt2D="false" dtr="false" t="normal">E35+E36</f>
        <v>82735</v>
      </c>
    </row>
    <row customHeight="true" ht="91.5" outlineLevel="0" r="35">
      <c r="A35" s="451" t="s">
        <v>206</v>
      </c>
      <c r="B35" s="436" t="s">
        <v>227</v>
      </c>
      <c r="C35" s="436" t="s">
        <v>225</v>
      </c>
      <c r="D35" s="436" t="n">
        <v>100</v>
      </c>
      <c r="E35" s="438" t="n">
        <f aca="false" ca="false" dt2D="false" dtr="false" t="normal">'приложение 8'!F42</f>
        <v>78295</v>
      </c>
    </row>
    <row customHeight="true" ht="47.25" outlineLevel="0" r="36">
      <c r="A36" s="105" t="s">
        <v>237</v>
      </c>
      <c r="B36" s="439" t="s">
        <v>227</v>
      </c>
      <c r="C36" s="439" t="s">
        <v>225</v>
      </c>
      <c r="D36" s="439" t="n">
        <v>200</v>
      </c>
      <c r="E36" s="440" t="n">
        <f aca="false" ca="false" dt2D="false" dtr="false" t="normal">'приложение 8'!F43</f>
        <v>4440</v>
      </c>
    </row>
    <row customHeight="true" ht="34.5" outlineLevel="0" r="37">
      <c r="A37" s="82" t="s">
        <v>231</v>
      </c>
      <c r="B37" s="434" t="s">
        <v>232</v>
      </c>
      <c r="C37" s="434" t="s">
        <v>295</v>
      </c>
      <c r="D37" s="434" t="s">
        <v>197</v>
      </c>
      <c r="E37" s="435" t="n">
        <f aca="false" ca="false" dt2D="false" dtr="false" t="normal">E38</f>
        <v>65000</v>
      </c>
    </row>
    <row customHeight="true" ht="49.5" outlineLevel="0" r="38">
      <c r="A38" s="82" t="s">
        <v>233</v>
      </c>
      <c r="B38" s="436" t="s">
        <v>234</v>
      </c>
      <c r="C38" s="436" t="s">
        <v>295</v>
      </c>
      <c r="D38" s="436" t="s">
        <v>197</v>
      </c>
      <c r="E38" s="435" t="n">
        <f aca="false" ca="false" dt2D="false" dtr="false" t="normal">E39</f>
        <v>65000</v>
      </c>
    </row>
    <row customHeight="true" ht="47.25" outlineLevel="0" r="39">
      <c r="A39" s="437" t="s">
        <v>399</v>
      </c>
      <c r="B39" s="436" t="s">
        <v>234</v>
      </c>
      <c r="C39" s="436" t="s">
        <v>236</v>
      </c>
      <c r="D39" s="436" t="s">
        <v>197</v>
      </c>
      <c r="E39" s="438" t="n">
        <f aca="false" ca="false" dt2D="false" dtr="false" t="normal">E40</f>
        <v>65000</v>
      </c>
    </row>
    <row customHeight="true" ht="48.75" outlineLevel="0" r="40">
      <c r="A40" s="372" t="s">
        <v>237</v>
      </c>
      <c r="B40" s="441" t="s">
        <v>234</v>
      </c>
      <c r="C40" s="441" t="s">
        <v>236</v>
      </c>
      <c r="D40" s="441" t="n">
        <v>200</v>
      </c>
      <c r="E40" s="442" t="n">
        <f aca="false" ca="false" dt2D="false" dtr="false" t="normal">'приложение 8'!F48</f>
        <v>65000</v>
      </c>
    </row>
    <row customHeight="true" ht="19.5" outlineLevel="0" r="41">
      <c r="A41" s="457" t="s">
        <v>240</v>
      </c>
      <c r="B41" s="458" t="s">
        <v>241</v>
      </c>
      <c r="C41" s="458" t="s">
        <v>295</v>
      </c>
      <c r="D41" s="458" t="s">
        <v>197</v>
      </c>
      <c r="E41" s="459" t="n">
        <f aca="false" ca="false" dt2D="false" dtr="false" t="normal">E42+E57</f>
        <v>1958542.35</v>
      </c>
    </row>
    <row customHeight="true" ht="17.25" outlineLevel="0" r="42">
      <c r="A42" s="82" t="s">
        <v>301</v>
      </c>
      <c r="B42" s="436" t="s">
        <v>243</v>
      </c>
      <c r="C42" s="436" t="s">
        <v>295</v>
      </c>
      <c r="D42" s="436" t="s">
        <v>197</v>
      </c>
      <c r="E42" s="435" t="n">
        <f aca="false" ca="false" dt2D="false" dtr="false" t="normal">E43+E45+E47+E49+E51+E53+E55</f>
        <v>1644072.64</v>
      </c>
    </row>
    <row customHeight="true" ht="63" outlineLevel="0" r="43">
      <c r="A43" s="460" t="s">
        <v>400</v>
      </c>
      <c r="B43" s="461" t="s">
        <v>243</v>
      </c>
      <c r="C43" s="461" t="s">
        <v>245</v>
      </c>
      <c r="D43" s="461" t="s">
        <v>197</v>
      </c>
      <c r="E43" s="462" t="n">
        <f aca="false" ca="false" dt2D="false" dtr="false" t="normal">E44</f>
        <v>1332072.64</v>
      </c>
    </row>
    <row customHeight="true" ht="47.25" outlineLevel="0" r="44">
      <c r="A44" s="105" t="s">
        <v>237</v>
      </c>
      <c r="B44" s="439" t="s">
        <v>243</v>
      </c>
      <c r="C44" s="439" t="s">
        <v>245</v>
      </c>
      <c r="D44" s="439" t="n">
        <v>200</v>
      </c>
      <c r="E44" s="440" t="n">
        <f aca="false" ca="false" dt2D="false" dtr="false" t="normal">'приложение 8'!F53</f>
        <v>1332072.64</v>
      </c>
    </row>
    <row customHeight="true" ht="30" outlineLevel="0" r="45">
      <c r="A45" s="86" t="s">
        <v>302</v>
      </c>
      <c r="B45" s="463" t="s">
        <v>243</v>
      </c>
      <c r="C45" s="439" t="s">
        <v>303</v>
      </c>
      <c r="D45" s="370" t="s">
        <v>197</v>
      </c>
      <c r="E45" s="464" t="n">
        <f aca="false" ca="false" dt2D="false" dtr="false" t="normal">E46</f>
        <v>100000</v>
      </c>
    </row>
    <row customHeight="true" ht="47.25" outlineLevel="0" r="46">
      <c r="A46" s="86" t="s">
        <v>237</v>
      </c>
      <c r="B46" s="463" t="s">
        <v>243</v>
      </c>
      <c r="C46" s="439" t="s">
        <v>303</v>
      </c>
      <c r="D46" s="370" t="s">
        <v>253</v>
      </c>
      <c r="E46" s="464" t="n">
        <f aca="false" ca="false" dt2D="false" dtr="false" t="normal">'приложение 8'!F98</f>
        <v>100000</v>
      </c>
    </row>
    <row customHeight="true" ht="33.75" outlineLevel="0" r="47">
      <c r="A47" s="86" t="s">
        <v>304</v>
      </c>
      <c r="B47" s="463" t="s">
        <v>243</v>
      </c>
      <c r="C47" s="439" t="s">
        <v>305</v>
      </c>
      <c r="D47" s="370" t="s">
        <v>197</v>
      </c>
      <c r="E47" s="464" t="n">
        <f aca="false" ca="false" dt2D="false" dtr="false" t="normal">E48</f>
        <v>4000</v>
      </c>
    </row>
    <row customHeight="true" ht="47.25" outlineLevel="0" r="48">
      <c r="A48" s="86" t="s">
        <v>237</v>
      </c>
      <c r="B48" s="463" t="s">
        <v>243</v>
      </c>
      <c r="C48" s="439" t="s">
        <v>305</v>
      </c>
      <c r="D48" s="370" t="s">
        <v>253</v>
      </c>
      <c r="E48" s="464" t="n">
        <f aca="false" ca="false" dt2D="false" dtr="false" t="normal">'приложение 8'!F100</f>
        <v>4000</v>
      </c>
    </row>
    <row customHeight="true" ht="32.25" outlineLevel="0" r="49">
      <c r="A49" s="86" t="s">
        <v>306</v>
      </c>
      <c r="B49" s="463" t="s">
        <v>243</v>
      </c>
      <c r="C49" s="439" t="s">
        <v>307</v>
      </c>
      <c r="D49" s="370" t="s">
        <v>197</v>
      </c>
      <c r="E49" s="464" t="n">
        <f aca="false" ca="false" dt2D="false" dtr="false" t="normal">E50</f>
        <v>100000</v>
      </c>
    </row>
    <row customHeight="true" ht="47.25" outlineLevel="0" r="50">
      <c r="A50" s="86" t="s">
        <v>237</v>
      </c>
      <c r="B50" s="463" t="s">
        <v>243</v>
      </c>
      <c r="C50" s="439" t="s">
        <v>307</v>
      </c>
      <c r="D50" s="370" t="s">
        <v>253</v>
      </c>
      <c r="E50" s="464" t="n">
        <f aca="false" ca="false" dt2D="false" dtr="false" t="normal">'приложение 8'!F102</f>
        <v>100000</v>
      </c>
    </row>
    <row customHeight="true" ht="32.25" outlineLevel="0" r="51">
      <c r="A51" s="86" t="s">
        <v>308</v>
      </c>
      <c r="B51" s="463" t="s">
        <v>243</v>
      </c>
      <c r="C51" s="439" t="s">
        <v>309</v>
      </c>
      <c r="D51" s="370" t="s">
        <v>197</v>
      </c>
      <c r="E51" s="464" t="n">
        <f aca="false" ca="false" dt2D="false" dtr="false" t="normal">E52</f>
        <v>4000</v>
      </c>
    </row>
    <row customHeight="true" ht="47.25" outlineLevel="0" r="52">
      <c r="A52" s="86" t="s">
        <v>237</v>
      </c>
      <c r="B52" s="463" t="s">
        <v>243</v>
      </c>
      <c r="C52" s="439" t="s">
        <v>309</v>
      </c>
      <c r="D52" s="370" t="s">
        <v>253</v>
      </c>
      <c r="E52" s="464" t="n">
        <f aca="false" ca="false" dt2D="false" dtr="false" t="normal">'приложение 8'!F104</f>
        <v>4000</v>
      </c>
    </row>
    <row customHeight="true" ht="21" outlineLevel="0" r="53">
      <c r="A53" s="86" t="s">
        <v>310</v>
      </c>
      <c r="B53" s="463" t="s">
        <v>243</v>
      </c>
      <c r="C53" s="439" t="s">
        <v>311</v>
      </c>
      <c r="D53" s="439" t="s">
        <v>197</v>
      </c>
      <c r="E53" s="464" t="n">
        <f aca="false" ca="false" dt2D="false" dtr="false" t="normal">E54</f>
        <v>100000</v>
      </c>
    </row>
    <row customHeight="true" ht="47.25" outlineLevel="0" r="54">
      <c r="A54" s="86" t="s">
        <v>237</v>
      </c>
      <c r="B54" s="463" t="s">
        <v>243</v>
      </c>
      <c r="C54" s="439" t="s">
        <v>311</v>
      </c>
      <c r="D54" s="439" t="s">
        <v>253</v>
      </c>
      <c r="E54" s="464" t="n">
        <f aca="false" ca="false" dt2D="false" dtr="false" t="normal">'приложение 8'!F106</f>
        <v>100000</v>
      </c>
    </row>
    <row customHeight="true" ht="33.75" outlineLevel="0" r="55">
      <c r="A55" s="86" t="s">
        <v>312</v>
      </c>
      <c r="B55" s="463" t="s">
        <v>243</v>
      </c>
      <c r="C55" s="439" t="s">
        <v>313</v>
      </c>
      <c r="D55" s="439" t="s">
        <v>197</v>
      </c>
      <c r="E55" s="464" t="n">
        <f aca="false" ca="false" dt2D="false" dtr="false" t="normal">E56</f>
        <v>4000</v>
      </c>
    </row>
    <row customHeight="true" ht="47.25" outlineLevel="0" r="56">
      <c r="A56" s="86" t="s">
        <v>237</v>
      </c>
      <c r="B56" s="463" t="s">
        <v>243</v>
      </c>
      <c r="C56" s="439" t="s">
        <v>313</v>
      </c>
      <c r="D56" s="439" t="s">
        <v>253</v>
      </c>
      <c r="E56" s="464" t="n">
        <f aca="false" ca="false" dt2D="false" dtr="false" t="normal">'приложение 8'!F108</f>
        <v>4000</v>
      </c>
    </row>
    <row customHeight="true" ht="33" outlineLevel="0" r="57">
      <c r="A57" s="465" t="s">
        <v>249</v>
      </c>
      <c r="B57" s="466" t="s">
        <v>250</v>
      </c>
      <c r="C57" s="466" t="s">
        <v>295</v>
      </c>
      <c r="D57" s="466" t="s">
        <v>197</v>
      </c>
      <c r="E57" s="467" t="n">
        <f aca="false" ca="false" dt2D="false" dtr="false" t="normal">E58+E60</f>
        <v>314469.71</v>
      </c>
    </row>
    <row customHeight="true" ht="59.25" outlineLevel="0" r="58">
      <c r="A58" s="468" t="s">
        <v>251</v>
      </c>
      <c r="B58" s="439" t="s">
        <v>250</v>
      </c>
      <c r="C58" s="439" t="s">
        <v>252</v>
      </c>
      <c r="D58" s="466" t="s">
        <v>197</v>
      </c>
      <c r="E58" s="467" t="n">
        <f aca="false" ca="false" dt2D="false" dtr="false" t="normal">E59</f>
        <v>157234.86</v>
      </c>
    </row>
    <row customHeight="true" ht="47.25" outlineLevel="0" r="59">
      <c r="A59" s="469" t="s">
        <v>237</v>
      </c>
      <c r="B59" s="470" t="s">
        <v>250</v>
      </c>
      <c r="C59" s="470" t="s">
        <v>252</v>
      </c>
      <c r="D59" s="471" t="s">
        <v>253</v>
      </c>
      <c r="E59" s="472" t="n">
        <f aca="false" ca="false" dt2D="false" dtr="false" t="normal">'приложение 8'!F57</f>
        <v>157234.86</v>
      </c>
    </row>
    <row customHeight="true" ht="58.5" outlineLevel="0" r="60">
      <c r="A60" s="473" t="s">
        <v>254</v>
      </c>
      <c r="B60" s="439" t="s">
        <v>250</v>
      </c>
      <c r="C60" s="439" t="s">
        <v>255</v>
      </c>
      <c r="D60" s="466" t="s">
        <v>197</v>
      </c>
      <c r="E60" s="474" t="n">
        <f aca="false" ca="false" dt2D="false" dtr="false" t="normal">E61</f>
        <v>157234.85</v>
      </c>
    </row>
    <row customHeight="true" ht="47.25" outlineLevel="0" r="61">
      <c r="A61" s="473" t="s">
        <v>237</v>
      </c>
      <c r="B61" s="439" t="s">
        <v>250</v>
      </c>
      <c r="C61" s="439" t="s">
        <v>255</v>
      </c>
      <c r="D61" s="466" t="s">
        <v>253</v>
      </c>
      <c r="E61" s="474" t="n">
        <f aca="false" ca="false" dt2D="false" dtr="false" t="normal">'приложение 8'!F59</f>
        <v>157234.85</v>
      </c>
    </row>
    <row customHeight="true" ht="21" outlineLevel="0" r="62">
      <c r="A62" s="82" t="s">
        <v>258</v>
      </c>
      <c r="B62" s="434" t="s">
        <v>259</v>
      </c>
      <c r="C62" s="434" t="s">
        <v>295</v>
      </c>
      <c r="D62" s="434" t="s">
        <v>197</v>
      </c>
      <c r="E62" s="475" t="n">
        <f aca="false" ca="false" dt2D="false" dtr="false" t="normal">E63+E72</f>
        <v>3569669.16</v>
      </c>
    </row>
    <row ht="16.5" outlineLevel="0" r="63">
      <c r="A63" s="236" t="s">
        <v>276</v>
      </c>
      <c r="B63" s="237" t="s">
        <v>277</v>
      </c>
      <c r="C63" s="237" t="s">
        <v>295</v>
      </c>
      <c r="D63" s="237" t="s">
        <v>197</v>
      </c>
      <c r="E63" s="475" t="n">
        <f aca="false" ca="false" dt2D="false" dtr="false" t="normal">E64+E66+E68+E70</f>
        <v>106725.15</v>
      </c>
    </row>
    <row ht="60.75" outlineLevel="0" r="64">
      <c r="A64" s="476" t="s">
        <v>401</v>
      </c>
      <c r="B64" s="477" t="s">
        <v>277</v>
      </c>
      <c r="C64" s="466" t="s">
        <v>279</v>
      </c>
      <c r="D64" s="449" t="s">
        <v>197</v>
      </c>
      <c r="E64" s="475" t="n">
        <f aca="false" ca="false" dt2D="false" dtr="false" t="normal">E65</f>
        <v>75000</v>
      </c>
    </row>
    <row ht="45.75" outlineLevel="0" r="65">
      <c r="A65" s="476" t="s">
        <v>237</v>
      </c>
      <c r="B65" s="477" t="s">
        <v>277</v>
      </c>
      <c r="C65" s="466" t="s">
        <v>279</v>
      </c>
      <c r="D65" s="449" t="s">
        <v>253</v>
      </c>
      <c r="E65" s="475" t="n">
        <f aca="false" ca="false" dt2D="false" dtr="false" t="normal">'приложение 8'!F79</f>
        <v>75000</v>
      </c>
    </row>
    <row ht="75.75" outlineLevel="0" r="66">
      <c r="A66" s="476" t="s">
        <v>402</v>
      </c>
      <c r="B66" s="477" t="s">
        <v>277</v>
      </c>
      <c r="C66" s="466" t="s">
        <v>282</v>
      </c>
      <c r="D66" s="449" t="s">
        <v>197</v>
      </c>
      <c r="E66" s="475" t="n">
        <f aca="false" ca="false" dt2D="false" dtr="false" t="normal">E67</f>
        <v>3947.37</v>
      </c>
    </row>
    <row ht="45.75" outlineLevel="0" r="67">
      <c r="A67" s="476" t="s">
        <v>237</v>
      </c>
      <c r="B67" s="477" t="s">
        <v>277</v>
      </c>
      <c r="C67" s="466" t="s">
        <v>282</v>
      </c>
      <c r="D67" s="449" t="s">
        <v>253</v>
      </c>
      <c r="E67" s="475" t="n">
        <f aca="false" ca="false" dt2D="false" dtr="false" t="normal">'приложение 8'!F81</f>
        <v>3947.37</v>
      </c>
    </row>
    <row ht="30.75" outlineLevel="0" r="68">
      <c r="A68" s="476" t="s">
        <v>283</v>
      </c>
      <c r="B68" s="477" t="s">
        <v>277</v>
      </c>
      <c r="C68" s="466" t="s">
        <v>284</v>
      </c>
      <c r="D68" s="449" t="s">
        <v>197</v>
      </c>
      <c r="E68" s="475" t="n">
        <f aca="false" ca="false" dt2D="false" dtr="false" t="normal">E69</f>
        <v>25000</v>
      </c>
    </row>
    <row ht="45.75" outlineLevel="0" r="69">
      <c r="A69" s="476" t="s">
        <v>237</v>
      </c>
      <c r="B69" s="477" t="s">
        <v>277</v>
      </c>
      <c r="C69" s="466" t="s">
        <v>284</v>
      </c>
      <c r="D69" s="449" t="s">
        <v>253</v>
      </c>
      <c r="E69" s="475" t="n">
        <f aca="false" ca="false" dt2D="false" dtr="false" t="normal">'приложение 8'!F83</f>
        <v>25000</v>
      </c>
    </row>
    <row ht="30.75" outlineLevel="0" r="70">
      <c r="A70" s="478" t="s">
        <v>285</v>
      </c>
      <c r="B70" s="479" t="s">
        <v>277</v>
      </c>
      <c r="C70" s="480" t="s">
        <v>286</v>
      </c>
      <c r="D70" s="481" t="s">
        <v>197</v>
      </c>
      <c r="E70" s="482" t="n">
        <f aca="false" ca="false" dt2D="false" dtr="false" t="normal">E71</f>
        <v>2777.78</v>
      </c>
    </row>
    <row ht="45.75" outlineLevel="0" r="71">
      <c r="A71" s="476" t="s">
        <v>237</v>
      </c>
      <c r="B71" s="466" t="s">
        <v>277</v>
      </c>
      <c r="C71" s="466" t="s">
        <v>286</v>
      </c>
      <c r="D71" s="466" t="s">
        <v>253</v>
      </c>
      <c r="E71" s="483" t="n">
        <f aca="false" ca="false" dt2D="false" dtr="false" t="normal">'приложение 8'!F85</f>
        <v>2777.78</v>
      </c>
      <c r="N71" s="71" t="n"/>
    </row>
    <row ht="15.75" outlineLevel="0" r="72">
      <c r="A72" s="82" t="s">
        <v>260</v>
      </c>
      <c r="B72" s="434" t="s">
        <v>261</v>
      </c>
      <c r="C72" s="434" t="s">
        <v>295</v>
      </c>
      <c r="D72" s="434" t="s">
        <v>197</v>
      </c>
      <c r="E72" s="435" t="n">
        <f aca="false" ca="false" dt2D="false" dtr="false" t="normal">E73+E77+E79+E81+E83+E85+E75+E115+E87+E89+E91+E93+E95+E97+E99+E101+E103+E105+E107+E109+E111+E113</f>
        <v>3462944.01</v>
      </c>
    </row>
    <row customHeight="true" ht="45" outlineLevel="0" r="73">
      <c r="A73" s="437" t="s">
        <v>403</v>
      </c>
      <c r="B73" s="436" t="s">
        <v>261</v>
      </c>
      <c r="C73" s="436" t="s">
        <v>263</v>
      </c>
      <c r="D73" s="436" t="s">
        <v>197</v>
      </c>
      <c r="E73" s="438" t="n">
        <f aca="false" ca="false" dt2D="false" dtr="false" t="normal">E74</f>
        <v>429000</v>
      </c>
    </row>
    <row customHeight="true" ht="49.5" outlineLevel="0" r="74">
      <c r="A74" s="372" t="s">
        <v>237</v>
      </c>
      <c r="B74" s="441" t="s">
        <v>261</v>
      </c>
      <c r="C74" s="441" t="s">
        <v>263</v>
      </c>
      <c r="D74" s="441" t="n">
        <v>200</v>
      </c>
      <c r="E74" s="442" t="n">
        <f aca="false" ca="false" dt2D="false" dtr="false" t="normal">'приложение 8'!F64</f>
        <v>429000</v>
      </c>
    </row>
    <row customHeight="true" ht="63" outlineLevel="0" r="75">
      <c r="A75" s="468" t="s">
        <v>264</v>
      </c>
      <c r="B75" s="466" t="s">
        <v>261</v>
      </c>
      <c r="C75" s="466" t="s">
        <v>265</v>
      </c>
      <c r="D75" s="466" t="s">
        <v>197</v>
      </c>
      <c r="E75" s="484" t="n">
        <f aca="false" ca="false" dt2D="false" dtr="false" t="normal">E76</f>
        <v>72904</v>
      </c>
    </row>
    <row customHeight="true" ht="49.5" outlineLevel="0" r="76">
      <c r="A76" s="105" t="s">
        <v>246</v>
      </c>
      <c r="B76" s="466" t="s">
        <v>261</v>
      </c>
      <c r="C76" s="466" t="s">
        <v>265</v>
      </c>
      <c r="D76" s="466" t="s">
        <v>253</v>
      </c>
      <c r="E76" s="484" t="n">
        <f aca="false" ca="false" dt2D="false" dtr="false" t="normal">'приложение 8'!F66</f>
        <v>72904</v>
      </c>
    </row>
    <row ht="45.75" outlineLevel="0" r="77">
      <c r="A77" s="61" t="s">
        <v>404</v>
      </c>
      <c r="B77" s="446" t="s">
        <v>261</v>
      </c>
      <c r="C77" s="446" t="s">
        <v>267</v>
      </c>
      <c r="D77" s="446" t="s">
        <v>197</v>
      </c>
      <c r="E77" s="447" t="n">
        <f aca="false" ca="false" dt2D="false" dtr="false" t="normal">E78</f>
        <v>0</v>
      </c>
    </row>
    <row customHeight="true" ht="45.75" outlineLevel="0" r="78">
      <c r="A78" s="372" t="s">
        <v>237</v>
      </c>
      <c r="B78" s="441" t="s">
        <v>261</v>
      </c>
      <c r="C78" s="441" t="s">
        <v>267</v>
      </c>
      <c r="D78" s="441" t="n">
        <v>200</v>
      </c>
      <c r="E78" s="442" t="n">
        <f aca="false" ca="false" dt2D="false" dtr="false" t="normal">'приложение 8'!F68</f>
        <v>0</v>
      </c>
    </row>
    <row customHeight="true" ht="18.75" outlineLevel="0" r="79">
      <c r="A79" s="61" t="s">
        <v>405</v>
      </c>
      <c r="B79" s="446" t="s">
        <v>261</v>
      </c>
      <c r="C79" s="446" t="s">
        <v>269</v>
      </c>
      <c r="D79" s="446" t="s">
        <v>197</v>
      </c>
      <c r="E79" s="447" t="n">
        <f aca="false" ca="false" dt2D="false" dtr="false" t="normal">E80</f>
        <v>26000</v>
      </c>
    </row>
    <row customHeight="true" ht="51" outlineLevel="0" r="80">
      <c r="A80" s="105" t="s">
        <v>237</v>
      </c>
      <c r="B80" s="439" t="s">
        <v>261</v>
      </c>
      <c r="C80" s="439" t="s">
        <v>269</v>
      </c>
      <c r="D80" s="439" t="n">
        <v>200</v>
      </c>
      <c r="E80" s="440" t="n">
        <f aca="false" ca="false" dt2D="false" dtr="false" t="normal">'приложение 8'!F70</f>
        <v>26000</v>
      </c>
    </row>
    <row ht="30.75" outlineLevel="0" r="81">
      <c r="A81" s="437" t="s">
        <v>406</v>
      </c>
      <c r="B81" s="436" t="s">
        <v>261</v>
      </c>
      <c r="C81" s="436" t="s">
        <v>271</v>
      </c>
      <c r="D81" s="436" t="s">
        <v>197</v>
      </c>
      <c r="E81" s="438" t="n">
        <f aca="false" ca="false" dt2D="false" dtr="false" t="normal">E82</f>
        <v>20000</v>
      </c>
    </row>
    <row customHeight="true" ht="44.25" outlineLevel="0" r="82">
      <c r="A82" s="105" t="s">
        <v>237</v>
      </c>
      <c r="B82" s="439" t="s">
        <v>261</v>
      </c>
      <c r="C82" s="439" t="s">
        <v>271</v>
      </c>
      <c r="D82" s="439" t="n">
        <v>200</v>
      </c>
      <c r="E82" s="440" t="n">
        <f aca="false" ca="false" dt2D="false" dtr="false" t="normal">'приложение 8'!F72</f>
        <v>20000</v>
      </c>
    </row>
    <row customHeight="true" ht="111.75" outlineLevel="0" r="83">
      <c r="A83" s="90" t="s">
        <v>407</v>
      </c>
      <c r="B83" s="436" t="s">
        <v>261</v>
      </c>
      <c r="C83" s="436" t="s">
        <v>273</v>
      </c>
      <c r="D83" s="436" t="s">
        <v>197</v>
      </c>
      <c r="E83" s="472" t="n">
        <f aca="false" ca="false" dt2D="false" dtr="false" t="normal">E84</f>
        <v>127538.01</v>
      </c>
    </row>
    <row customHeight="true" ht="47.25" outlineLevel="0" r="84">
      <c r="A84" s="90" t="s">
        <v>246</v>
      </c>
      <c r="B84" s="436" t="s">
        <v>261</v>
      </c>
      <c r="C84" s="436" t="s">
        <v>273</v>
      </c>
      <c r="D84" s="436" t="s">
        <v>253</v>
      </c>
      <c r="E84" s="472" t="n">
        <f aca="false" ca="false" dt2D="false" dtr="false" t="normal">'приложение 8'!F74</f>
        <v>127538.01</v>
      </c>
    </row>
    <row customHeight="true" hidden="true" ht="41.25" outlineLevel="0" r="85">
      <c r="A85" s="485" t="s">
        <v>315</v>
      </c>
      <c r="B85" s="461" t="s">
        <v>261</v>
      </c>
      <c r="C85" s="402" t="s">
        <v>316</v>
      </c>
      <c r="D85" s="461" t="s">
        <v>197</v>
      </c>
      <c r="E85" s="486" t="n">
        <f aca="false" ca="false" dt2D="false" dtr="false" t="normal">E86</f>
        <v>0</v>
      </c>
    </row>
    <row customHeight="true" hidden="true" ht="41.25" outlineLevel="0" r="86">
      <c r="A86" s="487" t="s">
        <v>246</v>
      </c>
      <c r="B86" s="207" t="s">
        <v>261</v>
      </c>
      <c r="C86" s="218" t="s">
        <v>316</v>
      </c>
      <c r="D86" s="207" t="s">
        <v>253</v>
      </c>
      <c r="E86" s="488" t="n">
        <f aca="false" ca="false" dt2D="false" dtr="false" t="normal">'приложение 8'!F112</f>
        <v>0</v>
      </c>
    </row>
    <row customHeight="true" ht="30.75" outlineLevel="0" r="87">
      <c r="A87" s="451" t="s">
        <v>317</v>
      </c>
      <c r="B87" s="489" t="s">
        <v>261</v>
      </c>
      <c r="C87" s="490" t="s">
        <v>318</v>
      </c>
      <c r="D87" s="491" t="s">
        <v>197</v>
      </c>
      <c r="E87" s="492" t="n">
        <f aca="false" ca="false" dt2D="false" dtr="false" t="normal">E88</f>
        <v>199448</v>
      </c>
    </row>
    <row customHeight="true" ht="49.5" outlineLevel="0" r="88">
      <c r="A88" s="493" t="s">
        <v>237</v>
      </c>
      <c r="B88" s="489" t="s">
        <v>261</v>
      </c>
      <c r="C88" s="490" t="s">
        <v>318</v>
      </c>
      <c r="D88" s="491" t="s">
        <v>253</v>
      </c>
      <c r="E88" s="467" t="n">
        <f aca="false" ca="false" dt2D="false" dtr="false" t="normal">'приложение 8'!F114</f>
        <v>199448</v>
      </c>
    </row>
    <row customHeight="true" ht="36.75" outlineLevel="0" r="89">
      <c r="A89" s="494" t="s">
        <v>319</v>
      </c>
      <c r="B89" s="489" t="s">
        <v>261</v>
      </c>
      <c r="C89" s="490" t="s">
        <v>320</v>
      </c>
      <c r="D89" s="491" t="s">
        <v>197</v>
      </c>
      <c r="E89" s="467" t="n">
        <f aca="false" ca="false" dt2D="false" dtr="false" t="normal">E90</f>
        <v>4000</v>
      </c>
    </row>
    <row customHeight="true" ht="45" outlineLevel="0" r="90">
      <c r="A90" s="493" t="s">
        <v>237</v>
      </c>
      <c r="B90" s="489" t="s">
        <v>261</v>
      </c>
      <c r="C90" s="490" t="s">
        <v>320</v>
      </c>
      <c r="D90" s="491" t="s">
        <v>253</v>
      </c>
      <c r="E90" s="467" t="n">
        <f aca="false" ca="false" dt2D="false" dtr="false" t="normal">'приложение 8'!F116</f>
        <v>4000</v>
      </c>
    </row>
    <row customHeight="true" ht="36.75" outlineLevel="0" r="91">
      <c r="A91" s="494" t="s">
        <v>321</v>
      </c>
      <c r="B91" s="489" t="s">
        <v>261</v>
      </c>
      <c r="C91" s="490" t="s">
        <v>322</v>
      </c>
      <c r="D91" s="491" t="s">
        <v>197</v>
      </c>
      <c r="E91" s="467" t="n">
        <f aca="false" ca="false" dt2D="false" dtr="false" t="normal">E92</f>
        <v>200000</v>
      </c>
    </row>
    <row customHeight="true" ht="48" outlineLevel="0" r="92">
      <c r="A92" s="493" t="s">
        <v>237</v>
      </c>
      <c r="B92" s="489" t="s">
        <v>261</v>
      </c>
      <c r="C92" s="490" t="s">
        <v>322</v>
      </c>
      <c r="D92" s="491" t="s">
        <v>253</v>
      </c>
      <c r="E92" s="467" t="n">
        <f aca="false" ca="false" dt2D="false" dtr="false" t="normal">'приложение 8'!F118</f>
        <v>200000</v>
      </c>
    </row>
    <row customHeight="true" ht="48" outlineLevel="0" r="93">
      <c r="A93" s="494" t="s">
        <v>323</v>
      </c>
      <c r="B93" s="489" t="s">
        <v>261</v>
      </c>
      <c r="C93" s="490" t="s">
        <v>324</v>
      </c>
      <c r="D93" s="491" t="s">
        <v>197</v>
      </c>
      <c r="E93" s="467" t="n">
        <f aca="false" ca="false" dt2D="false" dtr="false" t="normal">E94</f>
        <v>7000</v>
      </c>
    </row>
    <row customHeight="true" ht="45.75" outlineLevel="0" r="94">
      <c r="A94" s="493" t="s">
        <v>237</v>
      </c>
      <c r="B94" s="489" t="s">
        <v>261</v>
      </c>
      <c r="C94" s="490" t="s">
        <v>324</v>
      </c>
      <c r="D94" s="491" t="s">
        <v>253</v>
      </c>
      <c r="E94" s="467" t="n">
        <f aca="false" ca="false" dt2D="false" dtr="false" t="normal">'приложение 8'!F120</f>
        <v>7000</v>
      </c>
    </row>
    <row customHeight="true" ht="21.75" outlineLevel="0" r="95">
      <c r="A95" s="494" t="s">
        <v>325</v>
      </c>
      <c r="B95" s="489" t="s">
        <v>261</v>
      </c>
      <c r="C95" s="490" t="s">
        <v>326</v>
      </c>
      <c r="D95" s="491" t="s">
        <v>197</v>
      </c>
      <c r="E95" s="467" t="n">
        <f aca="false" ca="false" dt2D="false" dtr="false" t="normal">E96</f>
        <v>196378</v>
      </c>
    </row>
    <row customHeight="true" ht="44.25" outlineLevel="0" r="96">
      <c r="A96" s="493" t="s">
        <v>237</v>
      </c>
      <c r="B96" s="489" t="s">
        <v>261</v>
      </c>
      <c r="C96" s="490" t="s">
        <v>326</v>
      </c>
      <c r="D96" s="491" t="s">
        <v>253</v>
      </c>
      <c r="E96" s="467" t="n">
        <f aca="false" ca="false" dt2D="false" dtr="false" t="normal">'приложение 8'!F122</f>
        <v>196378</v>
      </c>
    </row>
    <row customHeight="true" ht="36.75" outlineLevel="0" r="97">
      <c r="A97" s="494" t="s">
        <v>327</v>
      </c>
      <c r="B97" s="489" t="s">
        <v>261</v>
      </c>
      <c r="C97" s="490" t="s">
        <v>328</v>
      </c>
      <c r="D97" s="491" t="s">
        <v>197</v>
      </c>
      <c r="E97" s="467" t="n">
        <f aca="false" ca="false" dt2D="false" dtr="false" t="normal">E98</f>
        <v>7500</v>
      </c>
    </row>
    <row customHeight="true" ht="44.25" outlineLevel="0" r="98">
      <c r="A98" s="493" t="s">
        <v>237</v>
      </c>
      <c r="B98" s="489" t="s">
        <v>261</v>
      </c>
      <c r="C98" s="490" t="s">
        <v>328</v>
      </c>
      <c r="D98" s="491" t="s">
        <v>253</v>
      </c>
      <c r="E98" s="467" t="n">
        <f aca="false" ca="false" dt2D="false" dtr="false" t="normal">'приложение 8'!F124</f>
        <v>7500</v>
      </c>
    </row>
    <row customHeight="true" ht="31.5" outlineLevel="0" r="99">
      <c r="A99" s="493" t="s">
        <v>329</v>
      </c>
      <c r="B99" s="489" t="s">
        <v>261</v>
      </c>
      <c r="C99" s="490" t="s">
        <v>330</v>
      </c>
      <c r="D99" s="491" t="s">
        <v>197</v>
      </c>
      <c r="E99" s="467" t="n">
        <f aca="false" ca="false" dt2D="false" dtr="false" t="normal">E100</f>
        <v>200000</v>
      </c>
    </row>
    <row customHeight="true" ht="47.25" outlineLevel="0" r="100">
      <c r="A100" s="493" t="s">
        <v>237</v>
      </c>
      <c r="B100" s="489" t="s">
        <v>261</v>
      </c>
      <c r="C100" s="490" t="s">
        <v>330</v>
      </c>
      <c r="D100" s="491" t="s">
        <v>253</v>
      </c>
      <c r="E100" s="467" t="n">
        <f aca="false" ca="false" dt2D="false" dtr="false" t="normal">'приложение 8'!F126</f>
        <v>200000</v>
      </c>
    </row>
    <row customHeight="true" ht="30.75" outlineLevel="0" r="101">
      <c r="A101" s="493" t="s">
        <v>331</v>
      </c>
      <c r="B101" s="489" t="s">
        <v>261</v>
      </c>
      <c r="C101" s="490" t="s">
        <v>332</v>
      </c>
      <c r="D101" s="491" t="s">
        <v>197</v>
      </c>
      <c r="E101" s="467" t="n">
        <f aca="false" ca="false" dt2D="false" dtr="false" t="normal">E102</f>
        <v>5000</v>
      </c>
    </row>
    <row customHeight="true" ht="46.5" outlineLevel="0" r="102">
      <c r="A102" s="493" t="s">
        <v>237</v>
      </c>
      <c r="B102" s="489" t="s">
        <v>261</v>
      </c>
      <c r="C102" s="490" t="s">
        <v>332</v>
      </c>
      <c r="D102" s="491" t="s">
        <v>253</v>
      </c>
      <c r="E102" s="467" t="n">
        <f aca="false" ca="false" dt2D="false" dtr="false" t="normal">'приложение 8'!F128</f>
        <v>5000</v>
      </c>
    </row>
    <row customHeight="true" ht="18.75" outlineLevel="0" r="103">
      <c r="A103" s="493" t="s">
        <v>333</v>
      </c>
      <c r="B103" s="489" t="s">
        <v>261</v>
      </c>
      <c r="C103" s="490" t="s">
        <v>334</v>
      </c>
      <c r="D103" s="491" t="s">
        <v>197</v>
      </c>
      <c r="E103" s="467" t="n">
        <f aca="false" ca="false" dt2D="false" dtr="false" t="normal">E104</f>
        <v>153675</v>
      </c>
    </row>
    <row customHeight="true" ht="46.5" outlineLevel="0" r="104">
      <c r="A104" s="493" t="s">
        <v>237</v>
      </c>
      <c r="B104" s="489" t="s">
        <v>261</v>
      </c>
      <c r="C104" s="490" t="s">
        <v>334</v>
      </c>
      <c r="D104" s="491" t="s">
        <v>253</v>
      </c>
      <c r="E104" s="467" t="n">
        <f aca="false" ca="false" dt2D="false" dtr="false" t="normal">'приложение 8'!F130</f>
        <v>153675</v>
      </c>
    </row>
    <row customHeight="true" ht="36.75" outlineLevel="0" r="105">
      <c r="A105" s="493" t="s">
        <v>335</v>
      </c>
      <c r="B105" s="489" t="s">
        <v>261</v>
      </c>
      <c r="C105" s="490" t="s">
        <v>336</v>
      </c>
      <c r="D105" s="491" t="s">
        <v>197</v>
      </c>
      <c r="E105" s="467" t="n">
        <f aca="false" ca="false" dt2D="false" dtr="false" t="normal">E106</f>
        <v>8000</v>
      </c>
    </row>
    <row customHeight="true" ht="36.75" outlineLevel="0" r="106">
      <c r="A106" s="493" t="s">
        <v>237</v>
      </c>
      <c r="B106" s="489" t="s">
        <v>261</v>
      </c>
      <c r="C106" s="490" t="s">
        <v>336</v>
      </c>
      <c r="D106" s="491" t="s">
        <v>253</v>
      </c>
      <c r="E106" s="467" t="n">
        <f aca="false" ca="false" dt2D="false" dtr="false" t="normal">'приложение 8'!F132</f>
        <v>8000</v>
      </c>
    </row>
    <row customHeight="true" ht="26.25" outlineLevel="0" r="107">
      <c r="A107" s="476" t="s">
        <v>337</v>
      </c>
      <c r="B107" s="495" t="s">
        <v>261</v>
      </c>
      <c r="C107" s="490" t="s">
        <v>338</v>
      </c>
      <c r="D107" s="466" t="s">
        <v>197</v>
      </c>
      <c r="E107" s="467" t="n">
        <f aca="false" ca="false" dt2D="false" dtr="false" t="normal">E108</f>
        <v>100000</v>
      </c>
    </row>
    <row customHeight="true" ht="45" outlineLevel="0" r="108">
      <c r="A108" s="476" t="s">
        <v>237</v>
      </c>
      <c r="B108" s="495" t="s">
        <v>261</v>
      </c>
      <c r="C108" s="490" t="s">
        <v>338</v>
      </c>
      <c r="D108" s="466" t="s">
        <v>253</v>
      </c>
      <c r="E108" s="467" t="n">
        <f aca="false" ca="false" dt2D="false" dtr="false" t="normal">'приложение 8'!F134</f>
        <v>100000</v>
      </c>
    </row>
    <row customHeight="true" ht="36.75" outlineLevel="0" r="109">
      <c r="A109" s="476" t="s">
        <v>339</v>
      </c>
      <c r="B109" s="495" t="s">
        <v>261</v>
      </c>
      <c r="C109" s="490" t="s">
        <v>340</v>
      </c>
      <c r="D109" s="466" t="s">
        <v>197</v>
      </c>
      <c r="E109" s="467" t="n">
        <f aca="false" ca="false" dt2D="false" dtr="false" t="normal">E110</f>
        <v>5000</v>
      </c>
    </row>
    <row customHeight="true" ht="48" outlineLevel="0" r="110">
      <c r="A110" s="476" t="s">
        <v>237</v>
      </c>
      <c r="B110" s="495" t="s">
        <v>261</v>
      </c>
      <c r="C110" s="490" t="s">
        <v>340</v>
      </c>
      <c r="D110" s="466" t="s">
        <v>253</v>
      </c>
      <c r="E110" s="467" t="n">
        <f aca="false" ca="false" dt2D="false" dtr="false" t="normal">'приложение 8'!F136</f>
        <v>5000</v>
      </c>
    </row>
    <row customHeight="true" ht="22.5" outlineLevel="0" r="111">
      <c r="A111" s="476" t="s">
        <v>341</v>
      </c>
      <c r="B111" s="495" t="s">
        <v>261</v>
      </c>
      <c r="C111" s="490" t="s">
        <v>342</v>
      </c>
      <c r="D111" s="466" t="s">
        <v>197</v>
      </c>
      <c r="E111" s="467" t="n">
        <f aca="false" ca="false" dt2D="false" dtr="false" t="normal">E112</f>
        <v>100000</v>
      </c>
    </row>
    <row customHeight="true" ht="45" outlineLevel="0" r="112">
      <c r="A112" s="476" t="s">
        <v>237</v>
      </c>
      <c r="B112" s="495" t="s">
        <v>261</v>
      </c>
      <c r="C112" s="490" t="s">
        <v>342</v>
      </c>
      <c r="D112" s="466" t="s">
        <v>253</v>
      </c>
      <c r="E112" s="467" t="n">
        <f aca="false" ca="false" dt2D="false" dtr="false" t="normal">'приложение 8'!F138</f>
        <v>100000</v>
      </c>
    </row>
    <row customHeight="true" ht="36.75" outlineLevel="0" r="113">
      <c r="A113" s="476" t="s">
        <v>343</v>
      </c>
      <c r="B113" s="495" t="s">
        <v>261</v>
      </c>
      <c r="C113" s="490" t="s">
        <v>344</v>
      </c>
      <c r="D113" s="466" t="s">
        <v>197</v>
      </c>
      <c r="E113" s="467" t="n">
        <f aca="false" ca="false" dt2D="false" dtr="false" t="normal">E114</f>
        <v>5000</v>
      </c>
    </row>
    <row customHeight="true" ht="48" outlineLevel="0" r="114">
      <c r="A114" s="476" t="s">
        <v>237</v>
      </c>
      <c r="B114" s="495" t="s">
        <v>261</v>
      </c>
      <c r="C114" s="490" t="s">
        <v>344</v>
      </c>
      <c r="D114" s="466" t="s">
        <v>253</v>
      </c>
      <c r="E114" s="467" t="n">
        <f aca="false" ca="false" dt2D="false" dtr="false" t="normal">'приложение 8'!F140</f>
        <v>5000</v>
      </c>
    </row>
    <row customHeight="true" ht="33.75" outlineLevel="0" r="115">
      <c r="A115" s="494" t="s">
        <v>355</v>
      </c>
      <c r="B115" s="489" t="s">
        <v>261</v>
      </c>
      <c r="C115" s="292" t="s">
        <v>356</v>
      </c>
      <c r="D115" s="491" t="s">
        <v>197</v>
      </c>
      <c r="E115" s="467" t="n">
        <f aca="false" ca="false" dt2D="false" dtr="false" t="normal">E116</f>
        <v>1596501</v>
      </c>
    </row>
    <row customHeight="true" ht="50.25" outlineLevel="0" r="116">
      <c r="A116" s="494" t="s">
        <v>246</v>
      </c>
      <c r="B116" s="489" t="s">
        <v>261</v>
      </c>
      <c r="C116" s="292" t="s">
        <v>356</v>
      </c>
      <c r="D116" s="491" t="s">
        <v>253</v>
      </c>
      <c r="E116" s="467" t="n">
        <f aca="false" ca="false" dt2D="false" dtr="false" t="normal">'приложение 8'!F148</f>
        <v>1596501</v>
      </c>
    </row>
    <row customHeight="true" ht="18.75" outlineLevel="0" r="117">
      <c r="A117" s="22" t="s">
        <v>345</v>
      </c>
      <c r="B117" s="496" t="s">
        <v>346</v>
      </c>
      <c r="C117" s="496" t="s">
        <v>299</v>
      </c>
      <c r="D117" s="496" t="s">
        <v>197</v>
      </c>
      <c r="E117" s="483" t="n">
        <f aca="false" ca="false" dt2D="false" dtr="false" t="normal">E118</f>
        <v>199460</v>
      </c>
    </row>
    <row customHeight="true" ht="18.75" outlineLevel="0" r="118">
      <c r="A118" s="22" t="s">
        <v>347</v>
      </c>
      <c r="B118" s="496" t="s">
        <v>348</v>
      </c>
      <c r="C118" s="496" t="s">
        <v>299</v>
      </c>
      <c r="D118" s="496" t="s">
        <v>197</v>
      </c>
      <c r="E118" s="483" t="n">
        <f aca="false" ca="false" dt2D="false" dtr="false" t="normal">E119</f>
        <v>199460</v>
      </c>
    </row>
    <row customHeight="true" ht="36" outlineLevel="0" r="119">
      <c r="A119" s="497" t="s">
        <v>349</v>
      </c>
      <c r="B119" s="491" t="s">
        <v>348</v>
      </c>
      <c r="C119" s="490" t="s">
        <v>350</v>
      </c>
      <c r="D119" s="491" t="s">
        <v>197</v>
      </c>
      <c r="E119" s="467" t="n">
        <f aca="false" ca="false" dt2D="false" dtr="false" t="normal">E120</f>
        <v>199460</v>
      </c>
    </row>
    <row customHeight="true" ht="19.5" outlineLevel="0" r="120">
      <c r="A120" s="89" t="s">
        <v>351</v>
      </c>
      <c r="B120" s="491" t="s">
        <v>348</v>
      </c>
      <c r="C120" s="490" t="s">
        <v>350</v>
      </c>
      <c r="D120" s="491" t="s">
        <v>352</v>
      </c>
      <c r="E120" s="467" t="n">
        <f aca="false" ca="false" dt2D="false" dtr="false" t="normal">'приложение 8'!F144</f>
        <v>199460</v>
      </c>
    </row>
    <row customHeight="true" ht="20.25" outlineLevel="0" r="121">
      <c r="A121" s="498" t="s">
        <v>408</v>
      </c>
      <c r="B121" s="499" t="n">
        <v>1000</v>
      </c>
      <c r="C121" s="499" t="s">
        <v>295</v>
      </c>
      <c r="D121" s="499" t="s">
        <v>197</v>
      </c>
      <c r="E121" s="500" t="n">
        <f aca="false" ca="false" dt2D="false" dtr="false" t="normal">E122+E125</f>
        <v>255500</v>
      </c>
    </row>
    <row customHeight="true" ht="16.5" outlineLevel="0" r="122">
      <c r="A122" s="498" t="s">
        <v>409</v>
      </c>
      <c r="B122" s="501" t="n">
        <v>1001</v>
      </c>
      <c r="C122" s="501" t="s">
        <v>295</v>
      </c>
      <c r="D122" s="501" t="s">
        <v>197</v>
      </c>
      <c r="E122" s="500" t="n">
        <f aca="false" ca="false" dt2D="false" dtr="false" t="normal">E123</f>
        <v>230000</v>
      </c>
    </row>
    <row ht="30.75" outlineLevel="0" r="123">
      <c r="A123" s="502" t="s">
        <v>410</v>
      </c>
      <c r="B123" s="501" t="n">
        <v>1001</v>
      </c>
      <c r="C123" s="501" t="s">
        <v>292</v>
      </c>
      <c r="D123" s="501" t="s">
        <v>197</v>
      </c>
      <c r="E123" s="503" t="n">
        <f aca="false" ca="false" dt2D="false" dtr="false" t="normal">E124</f>
        <v>230000</v>
      </c>
    </row>
    <row ht="30.75" outlineLevel="0" r="124">
      <c r="A124" s="504" t="s">
        <v>293</v>
      </c>
      <c r="B124" s="501" t="n">
        <v>1001</v>
      </c>
      <c r="C124" s="501" t="s">
        <v>292</v>
      </c>
      <c r="D124" s="501" t="n">
        <v>300</v>
      </c>
      <c r="E124" s="503" t="n">
        <f aca="false" ca="false" dt2D="false" dtr="false" t="normal">'приложение 8'!F90</f>
        <v>230000</v>
      </c>
    </row>
    <row ht="29.25" outlineLevel="0" r="125">
      <c r="A125" s="498" t="s">
        <v>411</v>
      </c>
      <c r="B125" s="501" t="n">
        <v>1006</v>
      </c>
      <c r="C125" s="501" t="s">
        <v>295</v>
      </c>
      <c r="D125" s="501" t="s">
        <v>197</v>
      </c>
      <c r="E125" s="500" t="n">
        <f aca="false" ca="false" dt2D="false" dtr="false" t="normal">E126</f>
        <v>25500</v>
      </c>
    </row>
    <row customHeight="true" ht="78.75" outlineLevel="0" r="126">
      <c r="A126" s="502" t="s">
        <v>412</v>
      </c>
      <c r="B126" s="501" t="n">
        <v>1006</v>
      </c>
      <c r="C126" s="501" t="s">
        <v>297</v>
      </c>
      <c r="D126" s="501" t="s">
        <v>197</v>
      </c>
      <c r="E126" s="503" t="n">
        <f aca="false" ca="false" dt2D="false" dtr="false" t="normal">E127</f>
        <v>25500</v>
      </c>
    </row>
    <row customHeight="true" ht="33" outlineLevel="0" r="127">
      <c r="A127" s="504" t="s">
        <v>293</v>
      </c>
      <c r="B127" s="501" t="n">
        <v>1006</v>
      </c>
      <c r="C127" s="501" t="s">
        <v>297</v>
      </c>
      <c r="D127" s="501" t="n">
        <v>300</v>
      </c>
      <c r="E127" s="503" t="n">
        <f aca="false" ca="false" dt2D="false" dtr="false" t="normal">'приложение 8'!F93</f>
        <v>25500</v>
      </c>
    </row>
    <row customHeight="true" ht="15" outlineLevel="0" r="128">
      <c r="A128" s="457" t="s">
        <v>413</v>
      </c>
      <c r="B128" s="505" t="s"/>
      <c r="C128" s="505" t="s"/>
      <c r="D128" s="506" t="s"/>
      <c r="E128" s="435" t="n">
        <f aca="false" ca="false" dt2D="false" dtr="false" t="normal">E16+E32+E37+E41+E62+E121+E117</f>
        <v>8244716.96</v>
      </c>
    </row>
  </sheetData>
  <mergeCells count="14">
    <mergeCell ref="A7:E7"/>
    <mergeCell ref="A2:K2"/>
    <mergeCell ref="A3:K3"/>
    <mergeCell ref="A4:K4"/>
    <mergeCell ref="A5:K5"/>
    <mergeCell ref="A6:K6"/>
    <mergeCell ref="A128:D128"/>
    <mergeCell ref="A8:E8"/>
    <mergeCell ref="A10:E10"/>
    <mergeCell ref="A11:E11"/>
    <mergeCell ref="A12:E12"/>
    <mergeCell ref="A14:A15"/>
    <mergeCell ref="B14:D14"/>
    <mergeCell ref="E14:E15"/>
  </mergeCells>
  <pageMargins bottom="0.787401556968689" footer="0.393700778484344" header="0.393700778484344" left="0.708661377429962" right="0.590551137924194" top="0.787401556968689"/>
  <pageSetup fitToHeight="1" fitToWidth="1" orientation="portrait" paperHeight="297mm" paperSize="9" paperWidth="210mm" scale="93"/>
  <rowBreaks count="3" manualBreakCount="3">
    <brk id="21" man="true" max="16383"/>
    <brk id="35" man="true" max="16383"/>
    <brk id="79" man="true" max="16383"/>
  </rowBreaks>
</worksheet>
</file>

<file path=xl/worksheets/sheet13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G7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36.8554699969398"/>
    <col customWidth="true" max="2" min="2" outlineLevel="0" width="6.71093745638684"/>
    <col customWidth="true" max="3" min="3" outlineLevel="0" width="13.285156158148"/>
    <col customWidth="true" max="4" min="4" outlineLevel="0" width="6.85546898194269"/>
    <col customWidth="true" max="5" min="5" outlineLevel="0" width="14.425781467405"/>
    <col customWidth="true" max="6" min="6" outlineLevel="0" width="15.1406249709246"/>
    <col customWidth="true" max="7" min="7" outlineLevel="0" width="0.140625002643222"/>
  </cols>
  <sheetData>
    <row outlineLevel="0" r="1">
      <c r="A1" s="1" t="n"/>
      <c r="C1" s="1" t="n"/>
      <c r="F1" s="3" t="s">
        <v>414</v>
      </c>
    </row>
    <row outlineLevel="0" r="2">
      <c r="A2" s="1" t="n"/>
      <c r="B2" s="3" t="s">
        <v>415</v>
      </c>
      <c r="C2" s="3" t="s"/>
      <c r="D2" s="3" t="s"/>
      <c r="E2" s="3" t="s"/>
      <c r="F2" s="3" t="s"/>
    </row>
    <row outlineLevel="0" r="3">
      <c r="A3" s="3" t="s">
        <v>2</v>
      </c>
      <c r="B3" s="3" t="s"/>
      <c r="C3" s="3" t="s"/>
      <c r="D3" s="3" t="s"/>
      <c r="E3" s="3" t="s"/>
      <c r="F3" s="3" t="s"/>
    </row>
    <row outlineLevel="0" r="4">
      <c r="A4" s="3" t="s">
        <v>416</v>
      </c>
      <c r="B4" s="3" t="s"/>
      <c r="C4" s="3" t="s"/>
      <c r="D4" s="3" t="s"/>
      <c r="E4" s="3" t="s"/>
      <c r="F4" s="3" t="s"/>
    </row>
    <row outlineLevel="0" r="5">
      <c r="A5" s="1" t="n"/>
      <c r="C5" s="3" t="s">
        <v>4</v>
      </c>
      <c r="D5" s="3" t="s"/>
      <c r="E5" s="3" t="s"/>
      <c r="F5" s="3" t="s"/>
    </row>
    <row outlineLevel="0" r="6">
      <c r="A6" s="1" t="n"/>
      <c r="C6" s="3" t="s">
        <v>5</v>
      </c>
      <c r="D6" s="3" t="s"/>
      <c r="E6" s="3" t="s"/>
      <c r="F6" s="3" t="s"/>
    </row>
    <row outlineLevel="0" r="7">
      <c r="A7" s="3" t="n"/>
      <c r="B7" s="3" t="s"/>
      <c r="C7" s="3" t="s"/>
      <c r="D7" s="3" t="s"/>
      <c r="E7" s="3" t="s"/>
      <c r="F7" s="3" t="s"/>
    </row>
    <row outlineLevel="0" r="8">
      <c r="A8" s="1" t="n"/>
      <c r="C8" s="3" t="n"/>
      <c r="D8" s="3" t="s"/>
      <c r="E8" s="3" t="s"/>
      <c r="F8" s="3" t="s"/>
    </row>
    <row ht="15.75" outlineLevel="0" r="9">
      <c r="A9" s="4" t="s">
        <v>417</v>
      </c>
      <c r="B9" s="4" t="s"/>
      <c r="C9" s="4" t="s"/>
      <c r="D9" s="4" t="s"/>
      <c r="E9" s="4" t="s"/>
      <c r="F9" s="4" t="s"/>
    </row>
    <row ht="15.75" outlineLevel="0" r="10">
      <c r="A10" s="4" t="s">
        <v>418</v>
      </c>
      <c r="B10" s="4" t="s"/>
      <c r="C10" s="4" t="s"/>
      <c r="D10" s="4" t="s"/>
      <c r="E10" s="4" t="s"/>
      <c r="F10" s="4" t="s"/>
    </row>
    <row ht="15.75" outlineLevel="0" r="11">
      <c r="A11" s="4" t="s">
        <v>419</v>
      </c>
      <c r="B11" s="4" t="s"/>
      <c r="C11" s="4" t="s"/>
      <c r="D11" s="4" t="s"/>
      <c r="E11" s="4" t="s"/>
      <c r="F11" s="4" t="s"/>
    </row>
    <row ht="21" outlineLevel="0" r="12">
      <c r="A12" s="427" t="n"/>
      <c r="B12" s="507" t="n"/>
      <c r="C12" s="507" t="n"/>
      <c r="D12" s="507" t="n"/>
      <c r="E12" s="507" t="n"/>
      <c r="F12" s="507" t="n"/>
    </row>
    <row ht="15.75" outlineLevel="0" r="13">
      <c r="A13" s="508" t="s">
        <v>28</v>
      </c>
      <c r="B13" s="6" t="s">
        <v>183</v>
      </c>
      <c r="C13" s="509" t="s"/>
      <c r="D13" s="7" t="s"/>
      <c r="E13" s="261" t="n"/>
      <c r="F13" s="263" t="s"/>
      <c r="G13" s="510" t="n"/>
    </row>
    <row customHeight="true" ht="15.75" outlineLevel="0" r="14">
      <c r="A14" s="511" t="s"/>
      <c r="B14" s="8" t="s"/>
      <c r="C14" s="512" t="s"/>
      <c r="D14" s="9" t="s"/>
      <c r="E14" s="268" t="s">
        <v>97</v>
      </c>
      <c r="F14" s="270" t="s"/>
      <c r="G14" s="513" t="s"/>
    </row>
    <row ht="16.5" outlineLevel="0" r="15">
      <c r="A15" s="511" t="s"/>
      <c r="B15" s="8" t="s"/>
      <c r="C15" s="512" t="s"/>
      <c r="D15" s="9" t="s"/>
      <c r="E15" s="274" t="n"/>
      <c r="F15" s="276" t="s"/>
      <c r="G15" s="514" t="s"/>
    </row>
    <row ht="15.75" outlineLevel="0" r="16">
      <c r="A16" s="511" t="s"/>
      <c r="B16" s="8" t="s"/>
      <c r="C16" s="512" t="s"/>
      <c r="D16" s="9" t="s"/>
      <c r="E16" s="515" t="n"/>
      <c r="F16" s="516" t="n"/>
      <c r="G16" s="510" t="n"/>
    </row>
    <row ht="16.5" outlineLevel="0" r="17">
      <c r="A17" s="511" t="s"/>
      <c r="B17" s="11" t="s"/>
      <c r="C17" s="517" t="s"/>
      <c r="D17" s="12" t="s"/>
      <c r="E17" s="515" t="s">
        <v>98</v>
      </c>
      <c r="F17" s="515" t="s">
        <v>420</v>
      </c>
      <c r="G17" s="514" t="s"/>
    </row>
    <row ht="32.25" outlineLevel="0" r="18">
      <c r="A18" s="518" t="s"/>
      <c r="B18" s="519" t="s">
        <v>184</v>
      </c>
      <c r="C18" s="520" t="s">
        <v>185</v>
      </c>
      <c r="D18" s="520" t="s">
        <v>365</v>
      </c>
      <c r="E18" s="521" t="n"/>
      <c r="F18" s="522" t="n"/>
      <c r="G18" s="523" t="n"/>
    </row>
    <row customHeight="true" ht="25.5" outlineLevel="0" r="19">
      <c r="A19" s="448" t="s">
        <v>195</v>
      </c>
      <c r="B19" s="524" t="s">
        <v>196</v>
      </c>
      <c r="C19" s="524" t="s">
        <v>295</v>
      </c>
      <c r="D19" s="524" t="s">
        <v>197</v>
      </c>
      <c r="E19" s="525" t="n">
        <f aca="false" ca="false" dt2D="false" dtr="false" t="normal">E20+E23+E33+E30</f>
        <v>2029682</v>
      </c>
      <c r="F19" s="525" t="n">
        <f aca="false" ca="false" dt2D="false" dtr="false" t="normal">F20+F23+F33+F30</f>
        <v>2029682</v>
      </c>
      <c r="G19" s="523" t="n"/>
    </row>
    <row customHeight="true" ht="63" outlineLevel="0" r="20">
      <c r="A20" s="448" t="s">
        <v>396</v>
      </c>
      <c r="B20" s="524" t="s">
        <v>199</v>
      </c>
      <c r="C20" s="524" t="s">
        <v>295</v>
      </c>
      <c r="D20" s="524" t="s">
        <v>197</v>
      </c>
      <c r="E20" s="525" t="n">
        <f aca="false" ca="false" dt2D="false" dtr="false" t="normal">E21</f>
        <v>590527</v>
      </c>
      <c r="F20" s="525" t="n">
        <f aca="false" ca="false" dt2D="false" dtr="false" t="normal">F21</f>
        <v>590527</v>
      </c>
      <c r="G20" s="523" t="n"/>
    </row>
    <row customHeight="true" ht="210.75" outlineLevel="0" r="21">
      <c r="A21" s="85" t="s">
        <v>200</v>
      </c>
      <c r="B21" s="395" t="s">
        <v>199</v>
      </c>
      <c r="C21" s="395" t="s">
        <v>202</v>
      </c>
      <c r="D21" s="395" t="s">
        <v>197</v>
      </c>
      <c r="E21" s="526" t="n">
        <f aca="false" ca="false" dt2D="false" dtr="false" t="normal">E22</f>
        <v>590527</v>
      </c>
      <c r="F21" s="526" t="n">
        <f aca="false" ca="false" dt2D="false" dtr="false" t="normal">F22</f>
        <v>590527</v>
      </c>
      <c r="G21" s="523" t="n"/>
    </row>
    <row customHeight="true" ht="123.75" outlineLevel="0" r="22">
      <c r="A22" s="31" t="s">
        <v>206</v>
      </c>
      <c r="B22" s="527" t="s">
        <v>199</v>
      </c>
      <c r="C22" s="527" t="s">
        <v>202</v>
      </c>
      <c r="D22" s="527" t="n">
        <v>100</v>
      </c>
      <c r="E22" s="528" t="n">
        <f aca="false" ca="false" dt2D="false" dtr="false" t="normal">'приложение 9'!I25</f>
        <v>590527</v>
      </c>
      <c r="F22" s="528" t="n">
        <f aca="false" ca="false" dt2D="false" dtr="false" t="normal">'приложение 9'!K25</f>
        <v>590527</v>
      </c>
      <c r="G22" s="510" t="n"/>
    </row>
    <row customHeight="true" ht="96.75" outlineLevel="0" r="23">
      <c r="A23" s="529" t="s">
        <v>203</v>
      </c>
      <c r="B23" s="530" t="s">
        <v>204</v>
      </c>
      <c r="C23" s="530" t="s">
        <v>295</v>
      </c>
      <c r="D23" s="530" t="s">
        <v>197</v>
      </c>
      <c r="E23" s="531" t="n">
        <f aca="false" ca="false" dt2D="false" dtr="false" t="normal">E24+E26</f>
        <v>1437155</v>
      </c>
      <c r="F23" s="531" t="n">
        <f aca="false" ca="false" dt2D="false" dtr="false" t="normal">F24+F26</f>
        <v>1437155</v>
      </c>
      <c r="G23" s="523" t="n"/>
    </row>
    <row customHeight="true" ht="191.25" outlineLevel="0" r="24">
      <c r="A24" s="85" t="s">
        <v>200</v>
      </c>
      <c r="B24" s="395" t="s">
        <v>204</v>
      </c>
      <c r="C24" s="395" t="s">
        <v>202</v>
      </c>
      <c r="D24" s="395" t="s">
        <v>197</v>
      </c>
      <c r="E24" s="526" t="n">
        <f aca="false" ca="false" dt2D="false" dtr="false" t="normal">E25+E28+E29</f>
        <v>1377135</v>
      </c>
      <c r="F24" s="526" t="n">
        <f aca="false" ca="false" dt2D="false" dtr="false" t="normal">F25+F28+F29</f>
        <v>1377135</v>
      </c>
      <c r="G24" s="523" t="n"/>
    </row>
    <row customHeight="true" ht="112.5" outlineLevel="0" r="25">
      <c r="A25" s="31" t="s">
        <v>206</v>
      </c>
      <c r="B25" s="527" t="s">
        <v>204</v>
      </c>
      <c r="C25" s="527" t="s">
        <v>202</v>
      </c>
      <c r="D25" s="527" t="n">
        <v>100</v>
      </c>
      <c r="E25" s="528" t="n">
        <f aca="false" ca="false" dt2D="false" dtr="false" t="normal">'приложение 9'!I28</f>
        <v>1080155</v>
      </c>
      <c r="F25" s="528" t="n">
        <f aca="false" ca="false" dt2D="false" dtr="false" t="normal">'приложение 9'!K28</f>
        <v>1080155</v>
      </c>
      <c r="G25" s="510" t="n"/>
    </row>
    <row customHeight="true" ht="112.5" outlineLevel="0" r="26">
      <c r="A26" s="443" t="s">
        <v>397</v>
      </c>
      <c r="B26" s="527" t="s">
        <v>204</v>
      </c>
      <c r="C26" s="527" t="s">
        <v>208</v>
      </c>
      <c r="D26" s="527" t="s">
        <v>197</v>
      </c>
      <c r="E26" s="528" t="n">
        <f aca="false" ca="false" dt2D="false" dtr="false" t="normal">E27</f>
        <v>60020</v>
      </c>
      <c r="F26" s="528" t="n">
        <f aca="false" ca="false" dt2D="false" dtr="false" t="normal">F27</f>
        <v>60020</v>
      </c>
      <c r="G26" s="510" t="n"/>
    </row>
    <row customHeight="true" ht="112.5" outlineLevel="0" r="27">
      <c r="A27" s="443" t="s">
        <v>206</v>
      </c>
      <c r="B27" s="527" t="s">
        <v>204</v>
      </c>
      <c r="C27" s="527" t="s">
        <v>208</v>
      </c>
      <c r="D27" s="527" t="s">
        <v>209</v>
      </c>
      <c r="E27" s="528" t="n">
        <f aca="false" ca="false" dt2D="false" dtr="false" t="normal">'приложение 9'!I30</f>
        <v>60020</v>
      </c>
      <c r="F27" s="528" t="n">
        <f aca="false" ca="false" dt2D="false" dtr="false" t="normal">'приложение 9'!K30</f>
        <v>60020</v>
      </c>
      <c r="G27" s="510" t="n"/>
    </row>
    <row customHeight="true" ht="47.25" outlineLevel="0" r="28">
      <c r="A28" s="31" t="s">
        <v>421</v>
      </c>
      <c r="B28" s="527" t="s">
        <v>204</v>
      </c>
      <c r="C28" s="527" t="s">
        <v>202</v>
      </c>
      <c r="D28" s="527" t="n">
        <v>200</v>
      </c>
      <c r="E28" s="528" t="n">
        <f aca="false" ca="false" dt2D="false" dtr="false" t="normal">'приложение 9'!I31</f>
        <v>240980</v>
      </c>
      <c r="F28" s="528" t="n">
        <f aca="false" ca="false" dt2D="false" dtr="false" t="normal">'приложение 9'!K31</f>
        <v>240980</v>
      </c>
      <c r="G28" s="510" t="n"/>
    </row>
    <row customHeight="true" ht="19.5" outlineLevel="0" r="29">
      <c r="A29" s="57" t="s">
        <v>222</v>
      </c>
      <c r="B29" s="397" t="s">
        <v>204</v>
      </c>
      <c r="C29" s="397" t="s">
        <v>202</v>
      </c>
      <c r="D29" s="397" t="n">
        <v>800</v>
      </c>
      <c r="E29" s="399" t="n">
        <f aca="false" ca="false" dt2D="false" dtr="false" t="normal">'приложение 9'!H32</f>
        <v>56000</v>
      </c>
      <c r="F29" s="399" t="n">
        <f aca="false" ca="false" dt2D="false" dtr="false" t="normal">'приложение 9'!J32</f>
        <v>56000</v>
      </c>
      <c r="G29" s="523" t="n"/>
    </row>
    <row customHeight="true" ht="19.5" outlineLevel="0" r="30">
      <c r="A30" s="448" t="s">
        <v>214</v>
      </c>
      <c r="B30" s="524" t="s">
        <v>215</v>
      </c>
      <c r="C30" s="532" t="s">
        <v>295</v>
      </c>
      <c r="D30" s="524" t="s">
        <v>197</v>
      </c>
      <c r="E30" s="525" t="n">
        <f aca="false" ca="false" dt2D="false" dtr="false" t="normal">E31</f>
        <v>0</v>
      </c>
      <c r="F30" s="525" t="n">
        <f aca="false" ca="false" dt2D="false" dtr="false" t="normal">F31</f>
        <v>0</v>
      </c>
      <c r="G30" s="523" t="n"/>
    </row>
    <row customHeight="true" ht="34.5" outlineLevel="0" r="31">
      <c r="A31" s="85" t="s">
        <v>216</v>
      </c>
      <c r="B31" s="395" t="s">
        <v>215</v>
      </c>
      <c r="C31" s="395" t="n">
        <v>9090020001</v>
      </c>
      <c r="D31" s="395" t="s">
        <v>197</v>
      </c>
      <c r="E31" s="526" t="n">
        <f aca="false" ca="false" dt2D="false" dtr="false" t="normal">E32</f>
        <v>0</v>
      </c>
      <c r="F31" s="526" t="n">
        <f aca="false" ca="false" dt2D="false" dtr="false" t="normal">F32</f>
        <v>0</v>
      </c>
      <c r="G31" s="523" t="n"/>
    </row>
    <row customHeight="true" ht="21.75" outlineLevel="0" r="32">
      <c r="A32" s="85" t="s">
        <v>217</v>
      </c>
      <c r="B32" s="395" t="s">
        <v>215</v>
      </c>
      <c r="C32" s="395" t="n">
        <v>9090020001</v>
      </c>
      <c r="D32" s="395" t="n">
        <v>800</v>
      </c>
      <c r="E32" s="526" t="n">
        <f aca="false" ca="false" dt2D="false" dtr="false" t="normal">'приложение 9'!I37</f>
        <v>0</v>
      </c>
      <c r="F32" s="526" t="n">
        <f aca="false" ca="false" dt2D="false" dtr="false" t="normal">'приложение 9'!K37</f>
        <v>0</v>
      </c>
      <c r="G32" s="523" t="n"/>
    </row>
    <row customHeight="true" ht="34.5" outlineLevel="0" r="33">
      <c r="A33" s="448" t="s">
        <v>219</v>
      </c>
      <c r="B33" s="395" t="s">
        <v>220</v>
      </c>
      <c r="C33" s="395" t="s">
        <v>295</v>
      </c>
      <c r="D33" s="395" t="s">
        <v>197</v>
      </c>
      <c r="E33" s="525" t="n">
        <f aca="false" ca="false" dt2D="false" dtr="false" t="normal">E34+E36+E38</f>
        <v>2000</v>
      </c>
      <c r="F33" s="525" t="n">
        <f aca="false" ca="false" dt2D="false" dtr="false" t="normal">F34+F36+F38</f>
        <v>2000</v>
      </c>
      <c r="G33" s="523" t="n"/>
    </row>
    <row customHeight="true" hidden="true" ht="96.75" outlineLevel="0" r="34">
      <c r="A34" s="85" t="s">
        <v>422</v>
      </c>
      <c r="B34" s="395" t="s">
        <v>220</v>
      </c>
      <c r="C34" s="395" t="s">
        <v>371</v>
      </c>
      <c r="D34" s="395" t="s">
        <v>197</v>
      </c>
      <c r="E34" s="526" t="n">
        <f aca="false" ca="false" dt2D="false" dtr="false" t="normal">E35</f>
        <v>0</v>
      </c>
      <c r="F34" s="526" t="n">
        <f aca="false" ca="false" dt2D="false" dtr="false" t="normal">F35</f>
        <v>0</v>
      </c>
      <c r="G34" s="523" t="n"/>
    </row>
    <row customHeight="true" hidden="true" ht="111" outlineLevel="0" r="35">
      <c r="A35" s="31" t="s">
        <v>206</v>
      </c>
      <c r="B35" s="527" t="s">
        <v>220</v>
      </c>
      <c r="C35" s="527" t="s">
        <v>371</v>
      </c>
      <c r="D35" s="527" t="n">
        <v>100</v>
      </c>
      <c r="E35" s="528" t="n">
        <f aca="false" ca="false" dt2D="false" dtr="false" t="normal">'приложение 9'!H43</f>
        <v>0</v>
      </c>
      <c r="F35" s="528" t="n">
        <f aca="false" ca="false" dt2D="false" dtr="false" t="normal">'приложение 9'!J43</f>
        <v>0</v>
      </c>
      <c r="G35" s="510" t="n"/>
    </row>
    <row customHeight="true" hidden="true" ht="78.75" outlineLevel="0" r="36">
      <c r="A36" s="533" t="s">
        <v>372</v>
      </c>
      <c r="B36" s="370" t="s">
        <v>220</v>
      </c>
      <c r="C36" s="370" t="s">
        <v>373</v>
      </c>
      <c r="D36" s="534" t="s">
        <v>197</v>
      </c>
      <c r="E36" s="335" t="n">
        <f aca="false" ca="false" dt2D="false" dtr="false" t="normal">E37</f>
        <v>0</v>
      </c>
      <c r="F36" s="399" t="n">
        <f aca="false" ca="false" dt2D="false" dtr="false" t="normal">F37</f>
        <v>0</v>
      </c>
      <c r="G36" s="523" t="n"/>
    </row>
    <row customHeight="true" hidden="true" ht="51.75" outlineLevel="0" r="37">
      <c r="A37" s="31" t="s">
        <v>237</v>
      </c>
      <c r="B37" s="527" t="s">
        <v>220</v>
      </c>
      <c r="C37" s="527" t="s">
        <v>373</v>
      </c>
      <c r="D37" s="527" t="n">
        <v>200</v>
      </c>
      <c r="E37" s="528" t="n">
        <f aca="false" ca="false" dt2D="false" dtr="false" t="normal">'приложение 9'!H45</f>
        <v>0</v>
      </c>
      <c r="F37" s="528" t="n">
        <f aca="false" ca="false" dt2D="false" dtr="false" t="normal">'приложение 9'!J45</f>
        <v>0</v>
      </c>
      <c r="G37" s="510" t="n"/>
    </row>
    <row customHeight="true" ht="46.5" outlineLevel="0" r="38">
      <c r="A38" s="89" t="s">
        <v>221</v>
      </c>
      <c r="B38" s="535" t="s">
        <v>220</v>
      </c>
      <c r="C38" s="535" t="n">
        <v>9090020004</v>
      </c>
      <c r="D38" s="535" t="s">
        <v>197</v>
      </c>
      <c r="E38" s="536" t="n">
        <f aca="false" ca="false" dt2D="false" dtr="false" t="normal">E39</f>
        <v>2000</v>
      </c>
      <c r="F38" s="536" t="n">
        <f aca="false" ca="false" dt2D="false" dtr="false" t="normal">F39</f>
        <v>2000</v>
      </c>
      <c r="G38" s="523" t="n"/>
    </row>
    <row customHeight="true" ht="21.75" outlineLevel="0" r="39">
      <c r="A39" s="90" t="s">
        <v>222</v>
      </c>
      <c r="B39" s="537" t="s">
        <v>220</v>
      </c>
      <c r="C39" s="537" t="n">
        <v>9090020004</v>
      </c>
      <c r="D39" s="537" t="n">
        <v>800</v>
      </c>
      <c r="E39" s="538" t="n">
        <f aca="false" ca="false" dt2D="false" dtr="false" t="normal">'приложение 9'!H40</f>
        <v>2000</v>
      </c>
      <c r="F39" s="538" t="n">
        <f aca="false" ca="false" dt2D="false" dtr="false" t="normal">'приложение 9'!J40</f>
        <v>2000</v>
      </c>
      <c r="G39" s="523" t="n"/>
    </row>
    <row customHeight="true" ht="22.5" outlineLevel="0" r="40">
      <c r="A40" s="91" t="s">
        <v>223</v>
      </c>
      <c r="B40" s="532" t="s">
        <v>224</v>
      </c>
      <c r="C40" s="532" t="s">
        <v>295</v>
      </c>
      <c r="D40" s="532" t="s">
        <v>197</v>
      </c>
      <c r="E40" s="539" t="n">
        <f aca="false" ca="false" dt2D="false" dtr="false" t="normal">E41</f>
        <v>84925</v>
      </c>
      <c r="F40" s="539" t="n">
        <f aca="false" ca="false" dt2D="false" dtr="false" t="normal">F41</f>
        <v>87430</v>
      </c>
      <c r="G40" s="523" t="n"/>
    </row>
    <row customHeight="true" ht="36" outlineLevel="0" r="41">
      <c r="A41" s="448" t="s">
        <v>226</v>
      </c>
      <c r="B41" s="395" t="s">
        <v>227</v>
      </c>
      <c r="C41" s="395" t="s">
        <v>295</v>
      </c>
      <c r="D41" s="395" t="s">
        <v>197</v>
      </c>
      <c r="E41" s="525" t="n">
        <f aca="false" ca="false" dt2D="false" dtr="false" t="normal">E42</f>
        <v>84925</v>
      </c>
      <c r="F41" s="525" t="n">
        <f aca="false" ca="false" dt2D="false" dtr="false" t="normal">F42</f>
        <v>87430</v>
      </c>
      <c r="G41" s="523" t="n"/>
    </row>
    <row customHeight="true" ht="62.25" outlineLevel="0" r="42">
      <c r="A42" s="85" t="s">
        <v>228</v>
      </c>
      <c r="B42" s="395" t="s">
        <v>227</v>
      </c>
      <c r="C42" s="395" t="s">
        <v>225</v>
      </c>
      <c r="D42" s="395" t="s">
        <v>197</v>
      </c>
      <c r="E42" s="526" t="n">
        <f aca="false" ca="false" dt2D="false" dtr="false" t="normal">E43+E44</f>
        <v>84925</v>
      </c>
      <c r="F42" s="526" t="n">
        <f aca="false" ca="false" dt2D="false" dtr="false" t="normal">F43+F44</f>
        <v>87430</v>
      </c>
      <c r="G42" s="523" t="n"/>
    </row>
    <row customHeight="true" ht="68.25" outlineLevel="0" r="43">
      <c r="A43" s="31" t="s">
        <v>206</v>
      </c>
      <c r="B43" s="527" t="s">
        <v>227</v>
      </c>
      <c r="C43" s="527" t="s">
        <v>225</v>
      </c>
      <c r="D43" s="527" t="n">
        <v>100</v>
      </c>
      <c r="E43" s="528" t="n">
        <f aca="false" ca="false" dt2D="false" dtr="false" t="normal">'приложение 9'!I49</f>
        <v>80485</v>
      </c>
      <c r="F43" s="528" t="n">
        <f aca="false" ca="false" dt2D="false" dtr="false" t="normal">'приложение 9'!K49</f>
        <v>82990</v>
      </c>
      <c r="G43" s="510" t="n"/>
    </row>
    <row customHeight="true" ht="51" outlineLevel="0" r="44">
      <c r="A44" s="89" t="s">
        <v>421</v>
      </c>
      <c r="B44" s="540" t="s">
        <v>227</v>
      </c>
      <c r="C44" s="540" t="s">
        <v>225</v>
      </c>
      <c r="D44" s="540" t="n">
        <v>200</v>
      </c>
      <c r="E44" s="541" t="n">
        <f aca="false" ca="false" dt2D="false" dtr="false" t="normal">'приложение 9'!I50</f>
        <v>4440</v>
      </c>
      <c r="F44" s="541" t="n">
        <f aca="false" ca="false" dt2D="false" dtr="false" t="normal">'приложение 9'!K50</f>
        <v>4440</v>
      </c>
      <c r="G44" s="510" t="n"/>
    </row>
    <row customHeight="true" ht="35.25" outlineLevel="0" r="45">
      <c r="A45" s="448" t="s">
        <v>231</v>
      </c>
      <c r="B45" s="524" t="s">
        <v>232</v>
      </c>
      <c r="C45" s="524" t="s">
        <v>295</v>
      </c>
      <c r="D45" s="524" t="s">
        <v>197</v>
      </c>
      <c r="E45" s="525" t="n">
        <f aca="false" ca="false" dt2D="false" dtr="false" t="normal">E46</f>
        <v>65000</v>
      </c>
      <c r="F45" s="525" t="n">
        <f aca="false" ca="false" dt2D="false" dtr="false" t="normal">F46</f>
        <v>65000</v>
      </c>
      <c r="G45" s="523" t="n"/>
    </row>
    <row customHeight="true" ht="66" outlineLevel="0" r="46">
      <c r="A46" s="448" t="s">
        <v>233</v>
      </c>
      <c r="B46" s="395" t="s">
        <v>234</v>
      </c>
      <c r="C46" s="395" t="s">
        <v>295</v>
      </c>
      <c r="D46" s="395" t="s">
        <v>197</v>
      </c>
      <c r="E46" s="525" t="n">
        <f aca="false" ca="false" dt2D="false" dtr="false" t="normal">E47</f>
        <v>65000</v>
      </c>
      <c r="F46" s="525" t="n">
        <f aca="false" ca="false" dt2D="false" dtr="false" t="normal">F47</f>
        <v>65000</v>
      </c>
      <c r="G46" s="523" t="n"/>
    </row>
    <row customHeight="true" ht="50.25" outlineLevel="0" r="47">
      <c r="A47" s="85" t="s">
        <v>235</v>
      </c>
      <c r="B47" s="395" t="s">
        <v>234</v>
      </c>
      <c r="C47" s="395" t="s">
        <v>236</v>
      </c>
      <c r="D47" s="395" t="s">
        <v>197</v>
      </c>
      <c r="E47" s="526" t="n">
        <f aca="false" ca="false" dt2D="false" dtr="false" t="normal">E48</f>
        <v>65000</v>
      </c>
      <c r="F47" s="526" t="n">
        <f aca="false" ca="false" dt2D="false" dtr="false" t="normal">F48</f>
        <v>65000</v>
      </c>
      <c r="G47" s="523" t="n"/>
    </row>
    <row customHeight="true" ht="56.25" outlineLevel="0" r="48">
      <c r="A48" s="31" t="s">
        <v>421</v>
      </c>
      <c r="B48" s="527" t="s">
        <v>234</v>
      </c>
      <c r="C48" s="527" t="s">
        <v>236</v>
      </c>
      <c r="D48" s="527" t="n">
        <v>200</v>
      </c>
      <c r="E48" s="528" t="n">
        <f aca="false" ca="false" dt2D="false" dtr="false" t="normal">'приложение 9'!I55</f>
        <v>65000</v>
      </c>
      <c r="F48" s="528" t="n">
        <f aca="false" ca="false" dt2D="false" dtr="false" t="normal">'приложение 9'!K55</f>
        <v>65000</v>
      </c>
      <c r="G48" s="510" t="n"/>
    </row>
    <row customHeight="true" ht="22.5" outlineLevel="0" r="49">
      <c r="A49" s="529" t="s">
        <v>240</v>
      </c>
      <c r="B49" s="530" t="s">
        <v>241</v>
      </c>
      <c r="C49" s="530" t="s">
        <v>295</v>
      </c>
      <c r="D49" s="530" t="s">
        <v>197</v>
      </c>
      <c r="E49" s="531" t="n">
        <f aca="false" ca="false" dt2D="false" dtr="false" t="normal">E50</f>
        <v>1287000</v>
      </c>
      <c r="F49" s="531" t="n">
        <f aca="false" ca="false" dt2D="false" dtr="false" t="normal">F50</f>
        <v>1314000</v>
      </c>
      <c r="G49" s="523" t="n"/>
    </row>
    <row customHeight="true" ht="37.5" outlineLevel="0" r="50">
      <c r="A50" s="542" t="s">
        <v>378</v>
      </c>
      <c r="B50" s="527" t="s">
        <v>243</v>
      </c>
      <c r="C50" s="527" t="s">
        <v>295</v>
      </c>
      <c r="D50" s="527" t="s">
        <v>197</v>
      </c>
      <c r="E50" s="528" t="n">
        <f aca="false" ca="false" dt2D="false" dtr="false" t="normal">E51</f>
        <v>1287000</v>
      </c>
      <c r="F50" s="528" t="n">
        <f aca="false" ca="false" dt2D="false" dtr="false" t="normal">F51</f>
        <v>1314000</v>
      </c>
      <c r="G50" s="510" t="n"/>
    </row>
    <row customHeight="true" ht="80.25" outlineLevel="0" r="51">
      <c r="A51" s="57" t="s">
        <v>244</v>
      </c>
      <c r="B51" s="397" t="s">
        <v>243</v>
      </c>
      <c r="C51" s="397" t="s">
        <v>245</v>
      </c>
      <c r="D51" s="397" t="s">
        <v>197</v>
      </c>
      <c r="E51" s="399" t="n">
        <f aca="false" ca="false" dt2D="false" dtr="false" t="normal">E52</f>
        <v>1287000</v>
      </c>
      <c r="F51" s="399" t="n">
        <f aca="false" ca="false" dt2D="false" dtr="false" t="normal">F52</f>
        <v>1314000</v>
      </c>
      <c r="G51" s="523" t="n"/>
    </row>
    <row customHeight="true" ht="51" outlineLevel="0" r="52">
      <c r="A52" s="31" t="s">
        <v>237</v>
      </c>
      <c r="B52" s="527" t="s">
        <v>243</v>
      </c>
      <c r="C52" s="527" t="s">
        <v>245</v>
      </c>
      <c r="D52" s="527" t="n">
        <v>200</v>
      </c>
      <c r="E52" s="528" t="n">
        <f aca="false" ca="false" dt2D="false" dtr="false" t="normal">'приложение 9'!I60</f>
        <v>1287000</v>
      </c>
      <c r="F52" s="528" t="n">
        <f aca="false" ca="false" dt2D="false" dtr="false" t="normal">'приложение 9'!K60</f>
        <v>1314000</v>
      </c>
      <c r="G52" s="510" t="n"/>
    </row>
    <row customHeight="true" ht="38.25" outlineLevel="0" r="53">
      <c r="A53" s="543" t="s">
        <v>258</v>
      </c>
      <c r="B53" s="409" t="s">
        <v>259</v>
      </c>
      <c r="C53" s="409" t="s">
        <v>295</v>
      </c>
      <c r="D53" s="409" t="s">
        <v>197</v>
      </c>
      <c r="E53" s="410" t="n">
        <f aca="false" ca="false" dt2D="false" dtr="false" t="normal">E54</f>
        <v>484593</v>
      </c>
      <c r="F53" s="410" t="n">
        <f aca="false" ca="false" dt2D="false" dtr="false" t="normal">F54</f>
        <v>327518</v>
      </c>
      <c r="G53" s="523" t="n"/>
    </row>
    <row customHeight="true" ht="25.5" outlineLevel="0" r="54">
      <c r="A54" s="448" t="s">
        <v>260</v>
      </c>
      <c r="B54" s="395" t="s">
        <v>261</v>
      </c>
      <c r="C54" s="395" t="s">
        <v>295</v>
      </c>
      <c r="D54" s="395" t="s">
        <v>197</v>
      </c>
      <c r="E54" s="525" t="n">
        <f aca="false" ca="false" dt2D="false" dtr="false" t="normal">E55+E57+E59+E61+E63</f>
        <v>484593</v>
      </c>
      <c r="F54" s="525" t="n">
        <f aca="false" ca="false" dt2D="false" dtr="false" t="normal">F55+F57+F59+F61+F63</f>
        <v>327518</v>
      </c>
      <c r="G54" s="523" t="n"/>
    </row>
    <row customHeight="true" ht="51.75" outlineLevel="0" r="55">
      <c r="A55" s="85" t="s">
        <v>262</v>
      </c>
      <c r="B55" s="395" t="s">
        <v>261</v>
      </c>
      <c r="C55" s="395" t="s">
        <v>263</v>
      </c>
      <c r="D55" s="395" t="s">
        <v>197</v>
      </c>
      <c r="E55" s="526" t="n">
        <f aca="false" ca="false" dt2D="false" dtr="false" t="normal">E56</f>
        <v>394593</v>
      </c>
      <c r="F55" s="526" t="n">
        <f aca="false" ca="false" dt2D="false" dtr="false" t="normal">F56</f>
        <v>307518</v>
      </c>
      <c r="G55" s="523" t="n"/>
    </row>
    <row customHeight="true" ht="48.75" outlineLevel="0" r="56">
      <c r="A56" s="31" t="s">
        <v>237</v>
      </c>
      <c r="B56" s="527" t="s">
        <v>261</v>
      </c>
      <c r="C56" s="527" t="s">
        <v>263</v>
      </c>
      <c r="D56" s="527" t="n">
        <v>200</v>
      </c>
      <c r="E56" s="528" t="n">
        <f aca="false" ca="false" dt2D="false" dtr="false" t="normal">'приложение 9'!I65</f>
        <v>394593</v>
      </c>
      <c r="F56" s="528" t="n">
        <f aca="false" ca="false" dt2D="false" dtr="false" t="normal">'приложение 9'!K65</f>
        <v>307518</v>
      </c>
      <c r="G56" s="510" t="n"/>
    </row>
    <row customHeight="true" ht="63.75" outlineLevel="0" r="57">
      <c r="A57" s="57" t="s">
        <v>266</v>
      </c>
      <c r="B57" s="397" t="s">
        <v>261</v>
      </c>
      <c r="C57" s="397" t="s">
        <v>267</v>
      </c>
      <c r="D57" s="397" t="s">
        <v>197</v>
      </c>
      <c r="E57" s="399" t="n">
        <f aca="false" ca="false" dt2D="false" dtr="false" t="normal">E58</f>
        <v>58000</v>
      </c>
      <c r="F57" s="399" t="n">
        <f aca="false" ca="false" dt2D="false" dtr="false" t="normal">F58</f>
        <v>18000</v>
      </c>
      <c r="G57" s="523" t="n"/>
    </row>
    <row customHeight="true" ht="50.25" outlineLevel="0" r="58">
      <c r="A58" s="89" t="s">
        <v>237</v>
      </c>
      <c r="B58" s="540" t="s">
        <v>261</v>
      </c>
      <c r="C58" s="540" t="s">
        <v>267</v>
      </c>
      <c r="D58" s="540" t="n">
        <v>200</v>
      </c>
      <c r="E58" s="541" t="n">
        <f aca="false" ca="false" dt2D="false" dtr="false" t="normal">'приложение 9'!I67</f>
        <v>58000</v>
      </c>
      <c r="F58" s="541" t="n">
        <f aca="false" ca="false" dt2D="false" dtr="false" t="normal">'приложение 9'!K67-20000</f>
        <v>18000</v>
      </c>
      <c r="G58" s="510" t="n"/>
    </row>
    <row customHeight="true" ht="34.5" outlineLevel="0" r="59">
      <c r="A59" s="85" t="s">
        <v>268</v>
      </c>
      <c r="B59" s="395" t="s">
        <v>261</v>
      </c>
      <c r="C59" s="395" t="s">
        <v>269</v>
      </c>
      <c r="D59" s="395" t="s">
        <v>197</v>
      </c>
      <c r="E59" s="526" t="n">
        <f aca="false" ca="false" dt2D="false" dtr="false" t="normal">E60</f>
        <v>32000</v>
      </c>
      <c r="F59" s="526" t="n">
        <f aca="false" ca="false" dt2D="false" dtr="false" t="normal">F60</f>
        <v>32000</v>
      </c>
      <c r="G59" s="523" t="n"/>
    </row>
    <row customHeight="true" ht="57.75" outlineLevel="0" r="60">
      <c r="A60" s="31" t="s">
        <v>237</v>
      </c>
      <c r="B60" s="527" t="s">
        <v>261</v>
      </c>
      <c r="C60" s="527" t="s">
        <v>269</v>
      </c>
      <c r="D60" s="527" t="n">
        <v>200</v>
      </c>
      <c r="E60" s="528" t="n">
        <f aca="false" ca="false" dt2D="false" dtr="false" t="normal">'приложение 9'!I69</f>
        <v>32000</v>
      </c>
      <c r="F60" s="528" t="n">
        <f aca="false" ca="false" dt2D="false" dtr="false" t="normal">'приложение 9'!K69</f>
        <v>32000</v>
      </c>
      <c r="G60" s="510" t="n"/>
    </row>
    <row customHeight="true" hidden="true" ht="51.75" outlineLevel="0" r="61">
      <c r="A61" s="57" t="s">
        <v>270</v>
      </c>
      <c r="B61" s="397" t="s">
        <v>261</v>
      </c>
      <c r="C61" s="397" t="s">
        <v>271</v>
      </c>
      <c r="D61" s="397" t="s">
        <v>197</v>
      </c>
      <c r="E61" s="399" t="n">
        <f aca="false" ca="false" dt2D="false" dtr="false" t="normal">E62</f>
        <v>0</v>
      </c>
      <c r="F61" s="399" t="n">
        <f aca="false" ca="false" dt2D="false" dtr="false" t="normal">F62</f>
        <v>0</v>
      </c>
      <c r="G61" s="523" t="n"/>
    </row>
    <row customHeight="true" hidden="true" ht="50.25" outlineLevel="0" r="62">
      <c r="A62" s="31" t="s">
        <v>237</v>
      </c>
      <c r="B62" s="527" t="s">
        <v>261</v>
      </c>
      <c r="C62" s="527" t="s">
        <v>271</v>
      </c>
      <c r="D62" s="527" t="n">
        <v>200</v>
      </c>
      <c r="E62" s="528" t="n">
        <f aca="false" ca="false" dt2D="false" dtr="false" t="normal">'приложение 9'!I71</f>
        <v>0</v>
      </c>
      <c r="F62" s="528" t="n">
        <f aca="false" ca="false" dt2D="false" dtr="false" t="normal">'приложение 9'!K71</f>
        <v>0</v>
      </c>
      <c r="G62" s="510" t="n"/>
    </row>
    <row customHeight="true" ht="50.25" outlineLevel="0" r="63">
      <c r="A63" s="487" t="s">
        <v>315</v>
      </c>
      <c r="B63" s="173" t="s">
        <v>261</v>
      </c>
      <c r="C63" s="413" t="s">
        <v>316</v>
      </c>
      <c r="D63" s="173" t="s">
        <v>197</v>
      </c>
      <c r="E63" s="544" t="n">
        <f aca="false" ca="false" dt2D="false" dtr="false" t="normal">E64</f>
        <v>0</v>
      </c>
      <c r="F63" s="544" t="n">
        <f aca="false" ca="false" dt2D="false" dtr="false" t="normal">F64</f>
        <v>-30000</v>
      </c>
      <c r="G63" s="523" t="n"/>
    </row>
    <row customHeight="true" ht="50.25" outlineLevel="0" r="64">
      <c r="A64" s="85" t="s">
        <v>246</v>
      </c>
      <c r="B64" s="436" t="s">
        <v>261</v>
      </c>
      <c r="C64" s="395" t="s">
        <v>316</v>
      </c>
      <c r="D64" s="436" t="s">
        <v>253</v>
      </c>
      <c r="E64" s="545" t="n">
        <f aca="false" ca="false" dt2D="false" dtr="false" t="normal">'приложение 9'!I84</f>
        <v>0</v>
      </c>
      <c r="F64" s="545" t="n">
        <f aca="false" ca="false" dt2D="false" dtr="false" t="normal">'приложение 9'!K84-30000</f>
        <v>-30000</v>
      </c>
      <c r="G64" s="523" t="n"/>
    </row>
    <row customHeight="true" ht="18.75" outlineLevel="0" r="65">
      <c r="A65" s="448" t="s">
        <v>289</v>
      </c>
      <c r="B65" s="524" t="n">
        <v>1000</v>
      </c>
      <c r="C65" s="524" t="s">
        <v>295</v>
      </c>
      <c r="D65" s="524" t="s">
        <v>197</v>
      </c>
      <c r="E65" s="525" t="n">
        <f aca="false" ca="false" dt2D="false" dtr="false" t="normal">E66+E69</f>
        <v>257000</v>
      </c>
      <c r="F65" s="525" t="n">
        <f aca="false" ca="false" dt2D="false" dtr="false" t="normal">F66+F69</f>
        <v>257000</v>
      </c>
      <c r="G65" s="523" t="n"/>
    </row>
    <row customHeight="true" ht="20.25" outlineLevel="0" r="66">
      <c r="A66" s="448" t="s">
        <v>290</v>
      </c>
      <c r="B66" s="395" t="n">
        <v>1001</v>
      </c>
      <c r="C66" s="395" t="s">
        <v>295</v>
      </c>
      <c r="D66" s="395" t="s">
        <v>197</v>
      </c>
      <c r="E66" s="525" t="n">
        <f aca="false" ca="false" dt2D="false" dtr="false" t="normal">E67</f>
        <v>230000</v>
      </c>
      <c r="F66" s="525" t="n">
        <f aca="false" ca="false" dt2D="false" dtr="false" t="normal">F67</f>
        <v>230000</v>
      </c>
      <c r="G66" s="523" t="n"/>
    </row>
    <row customHeight="true" ht="37.5" outlineLevel="0" r="67">
      <c r="A67" s="85" t="s">
        <v>291</v>
      </c>
      <c r="B67" s="395" t="n">
        <v>1001</v>
      </c>
      <c r="C67" s="395" t="s">
        <v>292</v>
      </c>
      <c r="D67" s="395" t="s">
        <v>197</v>
      </c>
      <c r="E67" s="526" t="n">
        <f aca="false" ca="false" dt2D="false" dtr="false" t="normal">E68</f>
        <v>230000</v>
      </c>
      <c r="F67" s="526" t="n">
        <f aca="false" ca="false" dt2D="false" dtr="false" t="normal">F68</f>
        <v>230000</v>
      </c>
      <c r="G67" s="523" t="n"/>
    </row>
    <row customHeight="true" ht="33" outlineLevel="0" r="68">
      <c r="A68" s="90" t="s">
        <v>293</v>
      </c>
      <c r="B68" s="395" t="n">
        <v>1001</v>
      </c>
      <c r="C68" s="395" t="s">
        <v>292</v>
      </c>
      <c r="D68" s="395" t="n">
        <v>300</v>
      </c>
      <c r="E68" s="526" t="n">
        <f aca="false" ca="false" dt2D="false" dtr="false" t="normal">'приложение 9'!H76</f>
        <v>230000</v>
      </c>
      <c r="F68" s="526" t="n">
        <f aca="false" ca="false" dt2D="false" dtr="false" t="normal">'приложение 9'!J76</f>
        <v>230000</v>
      </c>
      <c r="G68" s="523" t="n"/>
    </row>
    <row customHeight="true" ht="34.5" outlineLevel="0" r="69">
      <c r="A69" s="448" t="s">
        <v>294</v>
      </c>
      <c r="B69" s="395" t="n">
        <v>1006</v>
      </c>
      <c r="C69" s="395" t="s">
        <v>295</v>
      </c>
      <c r="D69" s="395" t="s">
        <v>197</v>
      </c>
      <c r="E69" s="525" t="n">
        <f aca="false" ca="false" dt2D="false" dtr="false" t="normal">E70</f>
        <v>27000</v>
      </c>
      <c r="F69" s="525" t="n">
        <f aca="false" ca="false" dt2D="false" dtr="false" t="normal">F70</f>
        <v>27000</v>
      </c>
      <c r="G69" s="523" t="n"/>
    </row>
    <row customHeight="true" ht="111" outlineLevel="0" r="70">
      <c r="A70" s="85" t="s">
        <v>296</v>
      </c>
      <c r="B70" s="395" t="n">
        <v>1006</v>
      </c>
      <c r="C70" s="395" t="s">
        <v>297</v>
      </c>
      <c r="D70" s="395" t="s">
        <v>197</v>
      </c>
      <c r="E70" s="526" t="n">
        <f aca="false" ca="false" dt2D="false" dtr="false" t="normal">E71</f>
        <v>27000</v>
      </c>
      <c r="F70" s="526" t="n">
        <f aca="false" ca="false" dt2D="false" dtr="false" t="normal">F71</f>
        <v>27000</v>
      </c>
      <c r="G70" s="523" t="n"/>
    </row>
    <row customHeight="true" ht="40.5" outlineLevel="0" r="71">
      <c r="A71" s="85" t="s">
        <v>293</v>
      </c>
      <c r="B71" s="395" t="s">
        <v>381</v>
      </c>
      <c r="C71" s="395" t="s">
        <v>297</v>
      </c>
      <c r="D71" s="395" t="s">
        <v>382</v>
      </c>
      <c r="E71" s="526" t="n">
        <f aca="false" ca="false" dt2D="false" dtr="false" t="normal">'приложение 9'!I79</f>
        <v>27000</v>
      </c>
      <c r="F71" s="526" t="n">
        <f aca="false" ca="false" dt2D="false" dtr="false" t="normal">'приложение 9'!K79</f>
        <v>27000</v>
      </c>
      <c r="G71" s="523" t="n"/>
    </row>
    <row customHeight="true" ht="28.5" outlineLevel="0" r="72">
      <c r="A72" s="90" t="s">
        <v>383</v>
      </c>
      <c r="B72" s="395" t="n"/>
      <c r="C72" s="395" t="n"/>
      <c r="D72" s="395" t="n"/>
      <c r="E72" s="526" t="n">
        <v>105725</v>
      </c>
      <c r="F72" s="526" t="n">
        <v>212800</v>
      </c>
      <c r="G72" s="523" t="n"/>
    </row>
    <row ht="16.5" outlineLevel="0" r="73">
      <c r="A73" s="529" t="s">
        <v>423</v>
      </c>
      <c r="B73" s="546" t="s"/>
      <c r="C73" s="546" t="s"/>
      <c r="D73" s="547" t="s"/>
      <c r="E73" s="525" t="n">
        <f aca="false" ca="false" dt2D="false" dtr="false" t="normal">E20+E23+E33+E40+E45+E49+E53+E65+E72+E30</f>
        <v>4313925</v>
      </c>
      <c r="F73" s="525" t="n">
        <f aca="false" ca="false" dt2D="false" dtr="false" t="normal">F20+F23+F33+F40+F45+F49+F53+F65+F72+F30</f>
        <v>4293430</v>
      </c>
      <c r="G73" s="523" t="n"/>
    </row>
    <row outlineLevel="0" r="74">
      <c r="A74" s="1" t="n"/>
    </row>
  </sheetData>
  <mergeCells count="18">
    <mergeCell ref="A73:D73"/>
    <mergeCell ref="B13:D17"/>
    <mergeCell ref="A13:A18"/>
    <mergeCell ref="E14:F14"/>
    <mergeCell ref="G13:G15"/>
    <mergeCell ref="G16:G17"/>
    <mergeCell ref="C5:F5"/>
    <mergeCell ref="C6:F6"/>
    <mergeCell ref="B2:F2"/>
    <mergeCell ref="A3:F3"/>
    <mergeCell ref="A4:F4"/>
    <mergeCell ref="A7:F7"/>
    <mergeCell ref="C8:F8"/>
    <mergeCell ref="A9:F9"/>
    <mergeCell ref="A10:F10"/>
    <mergeCell ref="A11:F11"/>
    <mergeCell ref="E13:F13"/>
    <mergeCell ref="E15:F15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91"/>
  <rowBreaks count="3" manualBreakCount="3">
    <brk id="36" man="true" max="16383"/>
    <brk id="50" man="true" max="16383"/>
    <brk id="64" man="true" max="16383"/>
  </rowBreaks>
</worksheet>
</file>

<file path=xl/worksheets/sheet14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F12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48.5703119779637"/>
    <col customWidth="true" max="2" min="2" outlineLevel="0" width="13.285156158148"/>
    <col customWidth="true" max="3" min="3" outlineLevel="0" width="7.71093762555303"/>
    <col customWidth="true" max="4" min="4" outlineLevel="0" width="17.2851568348128"/>
  </cols>
  <sheetData>
    <row outlineLevel="0" r="1">
      <c r="A1" s="1" t="n"/>
      <c r="B1" s="1" t="n"/>
      <c r="C1" s="2" t="n"/>
      <c r="D1" s="3" t="s">
        <v>424</v>
      </c>
    </row>
    <row outlineLevel="0" r="2">
      <c r="A2" s="3" t="s">
        <v>425</v>
      </c>
      <c r="B2" s="3" t="s"/>
      <c r="C2" s="3" t="s"/>
      <c r="D2" s="3" t="s"/>
    </row>
    <row outlineLevel="0" r="3">
      <c r="A3" s="3" t="s">
        <v>2</v>
      </c>
      <c r="B3" s="3" t="s"/>
      <c r="C3" s="3" t="s"/>
      <c r="D3" s="3" t="s"/>
    </row>
    <row outlineLevel="0" r="4">
      <c r="A4" s="3" t="s">
        <v>426</v>
      </c>
      <c r="B4" s="3" t="s"/>
      <c r="C4" s="3" t="s"/>
      <c r="D4" s="3" t="s"/>
    </row>
    <row outlineLevel="0" r="5">
      <c r="A5" s="3" t="s">
        <v>4</v>
      </c>
      <c r="B5" s="3" t="s"/>
      <c r="C5" s="3" t="s"/>
      <c r="D5" s="3" t="s"/>
    </row>
    <row outlineLevel="0" r="6">
      <c r="A6" s="3" t="s">
        <v>5</v>
      </c>
      <c r="B6" s="3" t="s"/>
      <c r="C6" s="3" t="s"/>
      <c r="D6" s="3" t="s"/>
    </row>
    <row outlineLevel="0" r="7">
      <c r="A7" s="3" t="n"/>
      <c r="B7" s="3" t="s"/>
      <c r="C7" s="3" t="s"/>
      <c r="D7" s="3" t="s"/>
    </row>
    <row outlineLevel="0" r="8">
      <c r="A8" s="3" t="n"/>
      <c r="B8" s="3" t="s"/>
      <c r="C8" s="3" t="s"/>
      <c r="D8" s="3" t="s"/>
    </row>
    <row outlineLevel="0" r="9">
      <c r="A9" s="548" t="n"/>
      <c r="B9" s="548" t="s"/>
      <c r="C9" s="548" t="s"/>
      <c r="D9" s="548" t="s"/>
    </row>
    <row outlineLevel="0" r="10">
      <c r="A10" s="548" t="n"/>
      <c r="B10" s="549" t="n"/>
      <c r="C10" s="549" t="n"/>
      <c r="D10" s="549" t="n"/>
    </row>
    <row ht="15.75" outlineLevel="0" r="11">
      <c r="A11" s="4" t="s">
        <v>417</v>
      </c>
      <c r="B11" s="4" t="s"/>
      <c r="C11" s="4" t="s"/>
      <c r="D11" s="4" t="s"/>
    </row>
    <row ht="15.75" outlineLevel="0" r="12">
      <c r="A12" s="4" t="s">
        <v>427</v>
      </c>
      <c r="B12" s="4" t="s"/>
      <c r="C12" s="4" t="s"/>
      <c r="D12" s="4" t="s"/>
    </row>
    <row ht="15.75" outlineLevel="0" r="13">
      <c r="A13" s="550" t="s">
        <v>428</v>
      </c>
      <c r="B13" s="550" t="s"/>
      <c r="C13" s="550" t="s"/>
      <c r="D13" s="550" t="s"/>
    </row>
    <row ht="15.75" outlineLevel="0" r="14">
      <c r="A14" s="550" t="s">
        <v>429</v>
      </c>
      <c r="B14" s="550" t="s"/>
      <c r="C14" s="550" t="s"/>
      <c r="D14" s="550" t="s"/>
    </row>
    <row ht="15.75" outlineLevel="0" r="15">
      <c r="A15" s="550" t="s">
        <v>430</v>
      </c>
      <c r="B15" s="550" t="s"/>
      <c r="C15" s="550" t="s"/>
      <c r="D15" s="550" t="s"/>
    </row>
    <row ht="15.75" outlineLevel="0" r="16">
      <c r="A16" s="3" t="n"/>
    </row>
    <row customHeight="true" ht="15.75" outlineLevel="0" r="17">
      <c r="A17" s="257" t="s">
        <v>28</v>
      </c>
      <c r="B17" s="261" t="s">
        <v>431</v>
      </c>
      <c r="C17" s="263" t="s"/>
      <c r="D17" s="257" t="s">
        <v>51</v>
      </c>
    </row>
    <row customHeight="true" ht="34.5" outlineLevel="0" r="18">
      <c r="A18" s="264" t="s"/>
      <c r="B18" s="274" t="s">
        <v>432</v>
      </c>
      <c r="C18" s="276" t="s"/>
      <c r="D18" s="264" t="s"/>
    </row>
    <row ht="32.25" outlineLevel="0" r="19">
      <c r="A19" s="277" t="s"/>
      <c r="B19" s="521" t="s">
        <v>185</v>
      </c>
      <c r="C19" s="551" t="s">
        <v>433</v>
      </c>
      <c r="D19" s="277" t="s"/>
    </row>
    <row customHeight="true" ht="63" outlineLevel="0" r="20">
      <c r="A20" s="552" t="s">
        <v>434</v>
      </c>
      <c r="B20" s="337" t="s">
        <v>190</v>
      </c>
      <c r="C20" s="337" t="n"/>
      <c r="D20" s="553" t="n">
        <f aca="false" ca="false" dt2D="false" dtr="false" t="normal">D21</f>
        <v>8242716.96</v>
      </c>
    </row>
    <row customHeight="true" ht="49.5" outlineLevel="0" r="21">
      <c r="A21" s="552" t="s">
        <v>435</v>
      </c>
      <c r="B21" s="337" t="s">
        <v>192</v>
      </c>
      <c r="C21" s="337" t="n"/>
      <c r="D21" s="553" t="n">
        <f aca="false" ca="false" dt2D="false" dtr="false" t="normal">D22+D32+D35+D38+D51+D56+D61+D70+D115</f>
        <v>8242716.96</v>
      </c>
    </row>
    <row customHeight="true" ht="52.5" outlineLevel="0" r="22">
      <c r="A22" s="554" t="s">
        <v>193</v>
      </c>
      <c r="B22" s="299" t="s">
        <v>194</v>
      </c>
      <c r="C22" s="299" t="n"/>
      <c r="D22" s="555" t="n">
        <f aca="false" ca="false" dt2D="false" dtr="false" t="normal">D23+D29+D25</f>
        <v>2194545.45</v>
      </c>
    </row>
    <row customHeight="true" ht="49.5" outlineLevel="0" r="23">
      <c r="A23" s="556" t="s">
        <v>205</v>
      </c>
      <c r="B23" s="557" t="s">
        <v>202</v>
      </c>
      <c r="C23" s="312" t="s">
        <v>197</v>
      </c>
      <c r="D23" s="558" t="n">
        <f aca="false" ca="false" dt2D="false" dtr="false" t="normal">D24+D27+D28</f>
        <v>2051790.45</v>
      </c>
    </row>
    <row customHeight="true" ht="99.75" outlineLevel="0" r="24">
      <c r="A24" s="556" t="s">
        <v>206</v>
      </c>
      <c r="B24" s="557" t="s">
        <v>202</v>
      </c>
      <c r="C24" s="312" t="n">
        <v>100</v>
      </c>
      <c r="D24" s="558" t="n">
        <f aca="false" ca="false" dt2D="false" dtr="false" t="normal">'приложение 8'!F23+'приложение 8'!F26</f>
        <v>1670682</v>
      </c>
    </row>
    <row customHeight="true" ht="99.75" outlineLevel="0" r="25">
      <c r="A25" s="559" t="s">
        <v>397</v>
      </c>
      <c r="B25" s="557" t="s">
        <v>208</v>
      </c>
      <c r="C25" s="312" t="s">
        <v>197</v>
      </c>
      <c r="D25" s="558" t="n">
        <f aca="false" ca="false" dt2D="false" dtr="false" t="normal">D26</f>
        <v>60020</v>
      </c>
    </row>
    <row customHeight="true" ht="79.5" outlineLevel="0" r="26">
      <c r="A26" s="559" t="s">
        <v>206</v>
      </c>
      <c r="B26" s="557" t="s">
        <v>208</v>
      </c>
      <c r="C26" s="312" t="s">
        <v>209</v>
      </c>
      <c r="D26" s="558" t="n">
        <f aca="false" ca="false" dt2D="false" dtr="false" t="normal">'приложение 8'!F28</f>
        <v>60020</v>
      </c>
    </row>
    <row customHeight="true" ht="30.75" outlineLevel="0" r="27">
      <c r="A27" s="560" t="s">
        <v>237</v>
      </c>
      <c r="B27" s="328" t="s">
        <v>202</v>
      </c>
      <c r="C27" s="292" t="s">
        <v>253</v>
      </c>
      <c r="D27" s="561" t="n">
        <f aca="false" ca="false" dt2D="false" dtr="false" t="normal">'приложение 8'!F29</f>
        <v>323431.1</v>
      </c>
    </row>
    <row customHeight="true" ht="18" outlineLevel="0" r="28">
      <c r="A28" s="562" t="s">
        <v>436</v>
      </c>
      <c r="B28" s="563" t="s">
        <v>202</v>
      </c>
      <c r="C28" s="563" t="n">
        <v>800</v>
      </c>
      <c r="D28" s="564" t="n">
        <f aca="false" ca="false" dt2D="false" dtr="false" t="normal">'приложение 8'!F30</f>
        <v>57677.35</v>
      </c>
    </row>
    <row customHeight="true" ht="50.25" outlineLevel="0" r="29">
      <c r="A29" s="57" t="s">
        <v>437</v>
      </c>
      <c r="B29" s="397" t="s">
        <v>225</v>
      </c>
      <c r="C29" s="379" t="s">
        <v>197</v>
      </c>
      <c r="D29" s="565" t="n">
        <f aca="false" ca="false" dt2D="false" dtr="false" t="normal">D30+D31</f>
        <v>82735</v>
      </c>
    </row>
    <row customHeight="true" ht="82.5" outlineLevel="0" r="30">
      <c r="A30" s="566" t="s">
        <v>438</v>
      </c>
      <c r="B30" s="527" t="s">
        <v>225</v>
      </c>
      <c r="C30" s="312" t="n">
        <v>100</v>
      </c>
      <c r="D30" s="558" t="n">
        <f aca="false" ca="false" dt2D="false" dtr="false" t="normal">'приложение 8'!F42</f>
        <v>78295</v>
      </c>
    </row>
    <row customHeight="true" ht="33.75" outlineLevel="0" r="31">
      <c r="A31" s="89" t="s">
        <v>237</v>
      </c>
      <c r="B31" s="540" t="s">
        <v>225</v>
      </c>
      <c r="C31" s="292" t="n">
        <v>200</v>
      </c>
      <c r="D31" s="561" t="n">
        <f aca="false" ca="false" dt2D="false" dtr="false" t="normal">'приложение 8'!F43</f>
        <v>4440</v>
      </c>
    </row>
    <row customHeight="true" ht="35.25" outlineLevel="0" r="32">
      <c r="A32" s="567" t="s">
        <v>439</v>
      </c>
      <c r="B32" s="299" t="s">
        <v>230</v>
      </c>
      <c r="C32" s="299" t="n"/>
      <c r="D32" s="555" t="n">
        <f aca="false" ca="false" dt2D="false" dtr="false" t="normal">D33</f>
        <v>65000</v>
      </c>
    </row>
    <row customHeight="true" ht="49.5" outlineLevel="0" r="33">
      <c r="A33" s="562" t="s">
        <v>235</v>
      </c>
      <c r="B33" s="289" t="s">
        <v>236</v>
      </c>
      <c r="C33" s="289" t="s">
        <v>197</v>
      </c>
      <c r="D33" s="568" t="n">
        <f aca="false" ca="false" dt2D="false" dtr="false" t="normal">D34</f>
        <v>65000</v>
      </c>
    </row>
    <row customHeight="true" ht="39.75" outlineLevel="0" r="34">
      <c r="A34" s="556" t="s">
        <v>237</v>
      </c>
      <c r="B34" s="557" t="s">
        <v>236</v>
      </c>
      <c r="C34" s="312" t="n">
        <v>200</v>
      </c>
      <c r="D34" s="558" t="n">
        <f aca="false" ca="false" dt2D="false" dtr="false" t="normal">'приложение 8'!F48</f>
        <v>65000</v>
      </c>
    </row>
    <row customHeight="true" ht="50.25" outlineLevel="0" r="35">
      <c r="A35" s="569" t="s">
        <v>238</v>
      </c>
      <c r="B35" s="300" t="s">
        <v>239</v>
      </c>
      <c r="C35" s="338" t="n"/>
      <c r="D35" s="570" t="n">
        <f aca="false" ca="false" dt2D="false" dtr="false" t="normal">D36</f>
        <v>1332072.64</v>
      </c>
    </row>
    <row customHeight="true" ht="65.25" outlineLevel="0" r="36">
      <c r="A36" s="562" t="s">
        <v>244</v>
      </c>
      <c r="B36" s="289" t="s">
        <v>245</v>
      </c>
      <c r="C36" s="289" t="s">
        <v>197</v>
      </c>
      <c r="D36" s="571" t="n">
        <f aca="false" ca="false" dt2D="false" dtr="false" t="normal">D37</f>
        <v>1332072.64</v>
      </c>
    </row>
    <row customHeight="true" ht="39" outlineLevel="0" r="37">
      <c r="A37" s="560" t="s">
        <v>237</v>
      </c>
      <c r="B37" s="328" t="s">
        <v>245</v>
      </c>
      <c r="C37" s="292" t="n">
        <v>200</v>
      </c>
      <c r="D37" s="572" t="n">
        <f aca="false" ca="false" dt2D="false" dtr="false" t="normal">'приложение 8'!F53</f>
        <v>1332072.64</v>
      </c>
    </row>
    <row customHeight="true" ht="35.25" outlineLevel="0" r="38">
      <c r="A38" s="554" t="s">
        <v>256</v>
      </c>
      <c r="B38" s="299" t="s">
        <v>257</v>
      </c>
      <c r="C38" s="573" t="n"/>
      <c r="D38" s="555" t="n">
        <f aca="false" ca="false" dt2D="false" dtr="false" t="normal">D39+D43+D45+D47+D49+D41</f>
        <v>675442.01</v>
      </c>
    </row>
    <row customHeight="true" ht="53.25" outlineLevel="0" r="39">
      <c r="A39" s="562" t="s">
        <v>262</v>
      </c>
      <c r="B39" s="289" t="s">
        <v>263</v>
      </c>
      <c r="C39" s="289" t="s">
        <v>197</v>
      </c>
      <c r="D39" s="568" t="n">
        <f aca="false" ca="false" dt2D="false" dtr="false" t="normal">D40</f>
        <v>429000</v>
      </c>
    </row>
    <row customHeight="true" ht="37.5" outlineLevel="0" r="40">
      <c r="A40" s="556" t="s">
        <v>237</v>
      </c>
      <c r="B40" s="557" t="s">
        <v>263</v>
      </c>
      <c r="C40" s="312" t="n">
        <v>200</v>
      </c>
      <c r="D40" s="558" t="n">
        <f aca="false" ca="false" dt2D="false" dtr="false" t="normal">'приложение 8'!F64</f>
        <v>429000</v>
      </c>
    </row>
    <row customHeight="true" ht="48" outlineLevel="0" r="41">
      <c r="A41" s="468" t="s">
        <v>264</v>
      </c>
      <c r="B41" s="466" t="s">
        <v>265</v>
      </c>
      <c r="C41" s="312" t="s">
        <v>197</v>
      </c>
      <c r="D41" s="574" t="n">
        <f aca="false" ca="false" dt2D="false" dtr="false" t="normal">D42</f>
        <v>72904</v>
      </c>
    </row>
    <row customHeight="true" ht="37.5" outlineLevel="0" r="42">
      <c r="A42" s="105" t="s">
        <v>246</v>
      </c>
      <c r="B42" s="466" t="s">
        <v>265</v>
      </c>
      <c r="C42" s="312" t="s">
        <v>253</v>
      </c>
      <c r="D42" s="574" t="n">
        <f aca="false" ca="false" dt2D="false" dtr="false" t="normal">'приложение 8'!F66</f>
        <v>72904</v>
      </c>
    </row>
    <row customHeight="true" ht="51.75" outlineLevel="0" r="43">
      <c r="A43" s="560" t="s">
        <v>266</v>
      </c>
      <c r="B43" s="292" t="s">
        <v>267</v>
      </c>
      <c r="C43" s="292" t="s">
        <v>197</v>
      </c>
      <c r="D43" s="565" t="n">
        <f aca="false" ca="false" dt2D="false" dtr="false" t="normal">D44</f>
        <v>0</v>
      </c>
    </row>
    <row customHeight="true" ht="36.75" outlineLevel="0" r="44">
      <c r="A44" s="556" t="s">
        <v>237</v>
      </c>
      <c r="B44" s="557" t="s">
        <v>267</v>
      </c>
      <c r="C44" s="312" t="n">
        <v>200</v>
      </c>
      <c r="D44" s="558" t="n">
        <f aca="false" ca="false" dt2D="false" dtr="false" t="normal">'приложение 8'!F68</f>
        <v>0</v>
      </c>
    </row>
    <row customHeight="true" ht="24" outlineLevel="0" r="45">
      <c r="A45" s="560" t="s">
        <v>268</v>
      </c>
      <c r="B45" s="379" t="s">
        <v>269</v>
      </c>
      <c r="C45" s="379" t="s">
        <v>197</v>
      </c>
      <c r="D45" s="565" t="n">
        <f aca="false" ca="false" dt2D="false" dtr="false" t="normal">D46</f>
        <v>26000</v>
      </c>
    </row>
    <row customHeight="true" ht="37.5" outlineLevel="0" r="46">
      <c r="A46" s="556" t="s">
        <v>237</v>
      </c>
      <c r="B46" s="557" t="s">
        <v>269</v>
      </c>
      <c r="C46" s="312" t="n">
        <v>200</v>
      </c>
      <c r="D46" s="558" t="n">
        <f aca="false" ca="false" dt2D="false" dtr="false" t="normal">'приложение 8'!F70</f>
        <v>26000</v>
      </c>
    </row>
    <row customHeight="true" ht="35.25" outlineLevel="0" r="47">
      <c r="A47" s="560" t="s">
        <v>270</v>
      </c>
      <c r="B47" s="379" t="s">
        <v>271</v>
      </c>
      <c r="C47" s="379" t="s">
        <v>197</v>
      </c>
      <c r="D47" s="565" t="n">
        <f aca="false" ca="false" dt2D="false" dtr="false" t="normal">D48</f>
        <v>20000</v>
      </c>
    </row>
    <row customHeight="true" ht="36" outlineLevel="0" r="48">
      <c r="A48" s="560" t="s">
        <v>237</v>
      </c>
      <c r="B48" s="328" t="s">
        <v>271</v>
      </c>
      <c r="C48" s="292" t="n">
        <v>200</v>
      </c>
      <c r="D48" s="561" t="n">
        <f aca="false" ca="false" dt2D="false" dtr="false" t="normal">'приложение 8'!F72</f>
        <v>20000</v>
      </c>
    </row>
    <row customHeight="true" ht="103.5" outlineLevel="0" r="49">
      <c r="A49" s="90" t="s">
        <v>440</v>
      </c>
      <c r="B49" s="537" t="s">
        <v>273</v>
      </c>
      <c r="C49" s="537" t="s">
        <v>197</v>
      </c>
      <c r="D49" s="575" t="n">
        <f aca="false" ca="false" dt2D="false" dtr="false" t="normal">D50</f>
        <v>127538.01</v>
      </c>
    </row>
    <row customHeight="true" ht="37.5" outlineLevel="0" r="50">
      <c r="A50" s="90" t="s">
        <v>237</v>
      </c>
      <c r="B50" s="537" t="s">
        <v>273</v>
      </c>
      <c r="C50" s="537" t="s">
        <v>253</v>
      </c>
      <c r="D50" s="575" t="n">
        <f aca="false" ca="false" dt2D="false" dtr="false" t="normal">'приложение 8'!F74</f>
        <v>127538.01</v>
      </c>
    </row>
    <row customHeight="true" ht="35.25" outlineLevel="0" r="51">
      <c r="A51" s="554" t="s">
        <v>287</v>
      </c>
      <c r="B51" s="299" t="s">
        <v>288</v>
      </c>
      <c r="C51" s="576" t="n"/>
      <c r="D51" s="555" t="n">
        <f aca="false" ca="false" dt2D="false" dtr="false" t="normal">D52+D54</f>
        <v>255500</v>
      </c>
    </row>
    <row customHeight="true" ht="37.5" outlineLevel="0" r="52">
      <c r="A52" s="562" t="s">
        <v>291</v>
      </c>
      <c r="B52" s="289" t="s">
        <v>292</v>
      </c>
      <c r="C52" s="289" t="s">
        <v>197</v>
      </c>
      <c r="D52" s="568" t="n">
        <f aca="false" ca="false" dt2D="false" dtr="false" t="normal">D53</f>
        <v>230000</v>
      </c>
    </row>
    <row customHeight="true" ht="39" outlineLevel="0" r="53">
      <c r="A53" s="562" t="s">
        <v>293</v>
      </c>
      <c r="B53" s="289" t="s">
        <v>292</v>
      </c>
      <c r="C53" s="289" t="n">
        <v>300</v>
      </c>
      <c r="D53" s="568" t="n">
        <f aca="false" ca="false" dt2D="false" dtr="false" t="normal">'приложение 8'!F90</f>
        <v>230000</v>
      </c>
    </row>
    <row customHeight="true" ht="81" outlineLevel="0" r="54">
      <c r="A54" s="85" t="s">
        <v>296</v>
      </c>
      <c r="B54" s="395" t="s">
        <v>297</v>
      </c>
      <c r="C54" s="395" t="s">
        <v>197</v>
      </c>
      <c r="D54" s="564" t="n">
        <f aca="false" ca="false" dt2D="false" dtr="false" t="normal">D55</f>
        <v>25500</v>
      </c>
    </row>
    <row customHeight="true" ht="35.25" outlineLevel="0" r="55">
      <c r="A55" s="90" t="s">
        <v>293</v>
      </c>
      <c r="B55" s="395" t="s">
        <v>297</v>
      </c>
      <c r="C55" s="395" t="n">
        <v>300</v>
      </c>
      <c r="D55" s="564" t="n">
        <f aca="false" ca="false" dt2D="false" dtr="false" t="normal">'приложение 8'!F93</f>
        <v>25500</v>
      </c>
    </row>
    <row customHeight="true" ht="66.75" outlineLevel="0" r="56">
      <c r="A56" s="577" t="s">
        <v>247</v>
      </c>
      <c r="B56" s="578" t="s">
        <v>441</v>
      </c>
      <c r="C56" s="402" t="n"/>
      <c r="D56" s="579" t="n">
        <f aca="false" ca="false" dt2D="false" dtr="false" t="normal">D57+D59</f>
        <v>314469.71</v>
      </c>
    </row>
    <row customHeight="true" ht="61.5" outlineLevel="0" r="57">
      <c r="A57" s="580" t="s">
        <v>251</v>
      </c>
      <c r="B57" s="370" t="s">
        <v>252</v>
      </c>
      <c r="C57" s="581" t="s">
        <v>197</v>
      </c>
      <c r="D57" s="582" t="n">
        <f aca="false" ca="false" dt2D="false" dtr="false" t="normal">D58</f>
        <v>157234.86</v>
      </c>
    </row>
    <row customHeight="true" ht="35.25" outlineLevel="0" r="58">
      <c r="A58" s="580" t="s">
        <v>237</v>
      </c>
      <c r="B58" s="370" t="s">
        <v>252</v>
      </c>
      <c r="C58" s="581" t="s">
        <v>253</v>
      </c>
      <c r="D58" s="582" t="n">
        <f aca="false" ca="false" dt2D="false" dtr="false" t="normal">'приложение 10 '!E59</f>
        <v>157234.86</v>
      </c>
    </row>
    <row customHeight="true" ht="51" outlineLevel="0" r="59">
      <c r="A59" s="580" t="s">
        <v>254</v>
      </c>
      <c r="B59" s="370" t="s">
        <v>255</v>
      </c>
      <c r="C59" s="581" t="s">
        <v>197</v>
      </c>
      <c r="D59" s="582" t="n">
        <f aca="false" ca="false" dt2D="false" dtr="false" t="normal">D60</f>
        <v>157234.85</v>
      </c>
    </row>
    <row customHeight="true" ht="35.25" outlineLevel="0" r="60">
      <c r="A60" s="583" t="s">
        <v>237</v>
      </c>
      <c r="B60" s="584" t="s">
        <v>255</v>
      </c>
      <c r="C60" s="585" t="s">
        <v>253</v>
      </c>
      <c r="D60" s="586" t="n">
        <f aca="false" ca="false" dt2D="false" dtr="false" t="normal">'приложение 10 '!E61</f>
        <v>157234.85</v>
      </c>
      <c r="F60" s="587" t="n"/>
    </row>
    <row customHeight="true" ht="49.5" outlineLevel="0" r="61">
      <c r="A61" s="588" t="s">
        <v>442</v>
      </c>
      <c r="B61" s="589" t="s">
        <v>275</v>
      </c>
      <c r="C61" s="292" t="n"/>
      <c r="D61" s="590" t="n">
        <f aca="false" ca="false" dt2D="false" dtr="false" t="normal">D62+D64+D66+D68</f>
        <v>106725.15</v>
      </c>
      <c r="F61" s="587" t="n"/>
    </row>
    <row customHeight="true" ht="35.25" outlineLevel="0" r="62">
      <c r="A62" s="591" t="s">
        <v>278</v>
      </c>
      <c r="B62" s="592" t="s">
        <v>279</v>
      </c>
      <c r="C62" s="592" t="s">
        <v>197</v>
      </c>
      <c r="D62" s="593" t="n">
        <f aca="false" ca="false" dt2D="false" dtr="false" t="normal">D63</f>
        <v>75000</v>
      </c>
      <c r="F62" s="587" t="n"/>
    </row>
    <row customHeight="true" ht="37.5" outlineLevel="0" r="63">
      <c r="A63" s="591" t="s">
        <v>237</v>
      </c>
      <c r="B63" s="592" t="s">
        <v>279</v>
      </c>
      <c r="C63" s="592" t="s">
        <v>253</v>
      </c>
      <c r="D63" s="593" t="n">
        <f aca="false" ca="false" dt2D="false" dtr="false" t="normal">'приложение 8'!F79</f>
        <v>75000</v>
      </c>
      <c r="F63" s="587" t="n"/>
    </row>
    <row customHeight="true" ht="35.25" outlineLevel="0" r="64">
      <c r="A64" s="591" t="s">
        <v>280</v>
      </c>
      <c r="B64" s="592" t="s">
        <v>282</v>
      </c>
      <c r="C64" s="592" t="s">
        <v>197</v>
      </c>
      <c r="D64" s="593" t="n">
        <f aca="false" ca="false" dt2D="false" dtr="false" t="normal">D65</f>
        <v>3947.37</v>
      </c>
      <c r="F64" s="587" t="n"/>
    </row>
    <row customHeight="true" ht="33" outlineLevel="0" r="65">
      <c r="A65" s="591" t="s">
        <v>237</v>
      </c>
      <c r="B65" s="592" t="s">
        <v>282</v>
      </c>
      <c r="C65" s="592" t="s">
        <v>253</v>
      </c>
      <c r="D65" s="593" t="n">
        <f aca="false" ca="false" dt2D="false" dtr="false" t="normal">'приложение 8'!F81</f>
        <v>3947.37</v>
      </c>
      <c r="F65" s="587" t="n"/>
    </row>
    <row customHeight="true" ht="35.25" outlineLevel="0" r="66">
      <c r="A66" s="591" t="s">
        <v>283</v>
      </c>
      <c r="B66" s="592" t="s">
        <v>284</v>
      </c>
      <c r="C66" s="592" t="s">
        <v>197</v>
      </c>
      <c r="D66" s="593" t="n">
        <f aca="false" ca="false" dt2D="false" dtr="false" t="normal">D67</f>
        <v>25000</v>
      </c>
      <c r="F66" s="587" t="n"/>
    </row>
    <row customHeight="true" ht="36.75" outlineLevel="0" r="67">
      <c r="A67" s="591" t="s">
        <v>237</v>
      </c>
      <c r="B67" s="592" t="s">
        <v>284</v>
      </c>
      <c r="C67" s="592" t="s">
        <v>253</v>
      </c>
      <c r="D67" s="593" t="n">
        <f aca="false" ca="false" dt2D="false" dtr="false" t="normal">'приложение 8'!F83</f>
        <v>25000</v>
      </c>
      <c r="F67" s="587" t="n"/>
    </row>
    <row customHeight="true" ht="35.25" outlineLevel="0" r="68">
      <c r="A68" s="591" t="s">
        <v>285</v>
      </c>
      <c r="B68" s="592" t="s">
        <v>286</v>
      </c>
      <c r="C68" s="592" t="s">
        <v>197</v>
      </c>
      <c r="D68" s="593" t="n">
        <f aca="false" ca="false" dt2D="false" dtr="false" t="normal">D69</f>
        <v>2777.78</v>
      </c>
      <c r="F68" s="587" t="n"/>
    </row>
    <row customHeight="true" ht="35.25" outlineLevel="0" r="69">
      <c r="A69" s="591" t="s">
        <v>237</v>
      </c>
      <c r="B69" s="592" t="s">
        <v>286</v>
      </c>
      <c r="C69" s="592" t="s">
        <v>253</v>
      </c>
      <c r="D69" s="593" t="n">
        <f aca="false" ca="false" dt2D="false" dtr="false" t="normal">'приложение 8'!F85</f>
        <v>2777.78</v>
      </c>
      <c r="F69" s="587" t="n"/>
    </row>
    <row customHeight="true" ht="66" outlineLevel="0" r="70">
      <c r="A70" s="594" t="s">
        <v>298</v>
      </c>
      <c r="B70" s="595" t="s">
        <v>299</v>
      </c>
      <c r="C70" s="596" t="n"/>
      <c r="D70" s="597" t="n">
        <f aca="false" ca="false" dt2D="false" dtr="false" t="normal">D71+D73+D75+D77+D79+D81+D83+D85+D87+D89+D91+D93+D95+D97+D99+D101+D103+D105+D107+D109+D111+D113</f>
        <v>1702461</v>
      </c>
      <c r="F70" s="587" t="n"/>
    </row>
    <row customHeight="true" hidden="true" ht="36.75" outlineLevel="0" r="71">
      <c r="A71" s="494" t="s">
        <v>315</v>
      </c>
      <c r="B71" s="598" t="s">
        <v>316</v>
      </c>
      <c r="C71" s="599" t="s">
        <v>197</v>
      </c>
      <c r="D71" s="600" t="n">
        <f aca="false" ca="false" dt2D="false" dtr="false" t="normal">D72</f>
        <v>0</v>
      </c>
      <c r="F71" s="587" t="n"/>
    </row>
    <row customHeight="true" hidden="true" ht="36" outlineLevel="0" r="72">
      <c r="A72" s="494" t="s">
        <v>246</v>
      </c>
      <c r="B72" s="598" t="s">
        <v>316</v>
      </c>
      <c r="C72" s="599" t="s">
        <v>253</v>
      </c>
      <c r="D72" s="600" t="n">
        <f aca="false" ca="false" dt2D="false" dtr="false" t="normal">'приложение 8'!F112</f>
        <v>0</v>
      </c>
      <c r="F72" s="587" t="n"/>
    </row>
    <row customHeight="true" ht="21.75" outlineLevel="0" r="73">
      <c r="A73" s="497" t="s">
        <v>349</v>
      </c>
      <c r="B73" s="490" t="s">
        <v>350</v>
      </c>
      <c r="C73" s="491" t="s">
        <v>197</v>
      </c>
      <c r="D73" s="600" t="n">
        <f aca="false" ca="false" dt2D="false" dtr="false" t="normal">D74</f>
        <v>199460</v>
      </c>
      <c r="F73" s="587" t="n"/>
    </row>
    <row customHeight="true" ht="21" outlineLevel="0" r="74">
      <c r="A74" s="89" t="s">
        <v>351</v>
      </c>
      <c r="B74" s="490" t="s">
        <v>350</v>
      </c>
      <c r="C74" s="491" t="s">
        <v>352</v>
      </c>
      <c r="D74" s="600" t="n">
        <f aca="false" ca="false" dt2D="false" dtr="false" t="normal">'приложение 8'!F144</f>
        <v>199460</v>
      </c>
      <c r="F74" s="587" t="n"/>
    </row>
    <row customHeight="true" ht="19.5" outlineLevel="0" r="75">
      <c r="A75" s="105" t="s">
        <v>317</v>
      </c>
      <c r="B75" s="490" t="s">
        <v>318</v>
      </c>
      <c r="C75" s="599" t="s">
        <v>197</v>
      </c>
      <c r="D75" s="600" t="n">
        <f aca="false" ca="false" dt2D="false" dtr="false" t="normal">D76</f>
        <v>199448</v>
      </c>
      <c r="F75" s="587" t="n"/>
    </row>
    <row customHeight="true" ht="33" outlineLevel="0" r="76">
      <c r="A76" s="493" t="s">
        <v>237</v>
      </c>
      <c r="B76" s="490" t="s">
        <v>318</v>
      </c>
      <c r="C76" s="599" t="s">
        <v>253</v>
      </c>
      <c r="D76" s="600" t="n">
        <f aca="false" ca="false" dt2D="false" dtr="false" t="normal">'приложение 8'!F114</f>
        <v>199448</v>
      </c>
      <c r="F76" s="587" t="n"/>
    </row>
    <row customHeight="true" ht="36" outlineLevel="0" r="77">
      <c r="A77" s="494" t="s">
        <v>319</v>
      </c>
      <c r="B77" s="490" t="s">
        <v>320</v>
      </c>
      <c r="C77" s="491" t="s">
        <v>197</v>
      </c>
      <c r="D77" s="600" t="n">
        <f aca="false" ca="false" dt2D="false" dtr="false" t="normal">D78</f>
        <v>4000</v>
      </c>
      <c r="F77" s="587" t="n"/>
    </row>
    <row customHeight="true" ht="36" outlineLevel="0" r="78">
      <c r="A78" s="493" t="s">
        <v>237</v>
      </c>
      <c r="B78" s="490" t="s">
        <v>320</v>
      </c>
      <c r="C78" s="491" t="s">
        <v>253</v>
      </c>
      <c r="D78" s="600" t="n">
        <f aca="false" ca="false" dt2D="false" dtr="false" t="normal">'приложение 8'!F116</f>
        <v>4000</v>
      </c>
      <c r="F78" s="587" t="n"/>
    </row>
    <row customHeight="true" ht="36" outlineLevel="0" r="79">
      <c r="A79" s="494" t="s">
        <v>321</v>
      </c>
      <c r="B79" s="490" t="s">
        <v>322</v>
      </c>
      <c r="C79" s="491" t="s">
        <v>197</v>
      </c>
      <c r="D79" s="600" t="n">
        <f aca="false" ca="false" dt2D="false" dtr="false" t="normal">D80</f>
        <v>200000</v>
      </c>
      <c r="F79" s="587" t="n"/>
    </row>
    <row customHeight="true" ht="36" outlineLevel="0" r="80">
      <c r="A80" s="493" t="s">
        <v>237</v>
      </c>
      <c r="B80" s="490" t="s">
        <v>322</v>
      </c>
      <c r="C80" s="491" t="s">
        <v>253</v>
      </c>
      <c r="D80" s="600" t="n">
        <f aca="false" ca="false" dt2D="false" dtr="false" t="normal">'приложение 8'!F118</f>
        <v>200000</v>
      </c>
      <c r="F80" s="587" t="n"/>
    </row>
    <row customHeight="true" ht="36" outlineLevel="0" r="81">
      <c r="A81" s="494" t="s">
        <v>323</v>
      </c>
      <c r="B81" s="490" t="s">
        <v>324</v>
      </c>
      <c r="C81" s="491" t="s">
        <v>197</v>
      </c>
      <c r="D81" s="600" t="n">
        <f aca="false" ca="false" dt2D="false" dtr="false" t="normal">D82</f>
        <v>7000</v>
      </c>
      <c r="F81" s="587" t="n"/>
    </row>
    <row customHeight="true" ht="36" outlineLevel="0" r="82">
      <c r="A82" s="493" t="s">
        <v>237</v>
      </c>
      <c r="B82" s="490" t="s">
        <v>324</v>
      </c>
      <c r="C82" s="491" t="s">
        <v>253</v>
      </c>
      <c r="D82" s="600" t="n">
        <f aca="false" ca="false" dt2D="false" dtr="false" t="normal">'приложение 8'!F120</f>
        <v>7000</v>
      </c>
      <c r="F82" s="587" t="n"/>
    </row>
    <row customHeight="true" ht="20.25" outlineLevel="0" r="83">
      <c r="A83" s="494" t="s">
        <v>325</v>
      </c>
      <c r="B83" s="490" t="s">
        <v>326</v>
      </c>
      <c r="C83" s="491" t="s">
        <v>197</v>
      </c>
      <c r="D83" s="600" t="n">
        <f aca="false" ca="false" dt2D="false" dtr="false" t="normal">D84</f>
        <v>196378</v>
      </c>
      <c r="F83" s="587" t="n"/>
    </row>
    <row customHeight="true" ht="32.25" outlineLevel="0" r="84">
      <c r="A84" s="493" t="s">
        <v>237</v>
      </c>
      <c r="B84" s="490" t="s">
        <v>326</v>
      </c>
      <c r="C84" s="491" t="s">
        <v>253</v>
      </c>
      <c r="D84" s="600" t="n">
        <f aca="false" ca="false" dt2D="false" dtr="false" t="normal">'приложение 8'!F122</f>
        <v>196378</v>
      </c>
      <c r="F84" s="587" t="n"/>
    </row>
    <row customHeight="true" ht="33" outlineLevel="0" r="85">
      <c r="A85" s="494" t="s">
        <v>327</v>
      </c>
      <c r="B85" s="490" t="s">
        <v>328</v>
      </c>
      <c r="C85" s="491" t="s">
        <v>197</v>
      </c>
      <c r="D85" s="600" t="n">
        <f aca="false" ca="false" dt2D="false" dtr="false" t="normal">D86</f>
        <v>7500</v>
      </c>
      <c r="F85" s="587" t="n"/>
    </row>
    <row customHeight="true" ht="30" outlineLevel="0" r="86">
      <c r="A86" s="493" t="s">
        <v>237</v>
      </c>
      <c r="B86" s="490" t="s">
        <v>328</v>
      </c>
      <c r="C86" s="491" t="s">
        <v>253</v>
      </c>
      <c r="D86" s="600" t="n">
        <f aca="false" ca="false" dt2D="false" dtr="false" t="normal">'приложение 8'!F124</f>
        <v>7500</v>
      </c>
      <c r="F86" s="587" t="n"/>
    </row>
    <row customHeight="true" ht="29.25" outlineLevel="0" r="87">
      <c r="A87" s="493" t="s">
        <v>329</v>
      </c>
      <c r="B87" s="490" t="s">
        <v>330</v>
      </c>
      <c r="C87" s="491" t="s">
        <v>197</v>
      </c>
      <c r="D87" s="600" t="n">
        <f aca="false" ca="false" dt2D="false" dtr="false" t="normal">D88</f>
        <v>200000</v>
      </c>
      <c r="F87" s="587" t="n"/>
    </row>
    <row customHeight="true" ht="36" outlineLevel="0" r="88">
      <c r="A88" s="493" t="s">
        <v>237</v>
      </c>
      <c r="B88" s="490" t="s">
        <v>330</v>
      </c>
      <c r="C88" s="491" t="s">
        <v>253</v>
      </c>
      <c r="D88" s="600" t="n">
        <f aca="false" ca="false" dt2D="false" dtr="false" t="normal">'приложение 8'!F126</f>
        <v>200000</v>
      </c>
      <c r="F88" s="587" t="n"/>
    </row>
    <row customHeight="true" ht="28.5" outlineLevel="0" r="89">
      <c r="A89" s="493" t="s">
        <v>331</v>
      </c>
      <c r="B89" s="490" t="s">
        <v>332</v>
      </c>
      <c r="C89" s="599" t="s">
        <v>197</v>
      </c>
      <c r="D89" s="600" t="n">
        <f aca="false" ca="false" dt2D="false" dtr="false" t="normal">D90</f>
        <v>5000</v>
      </c>
      <c r="F89" s="587" t="n"/>
    </row>
    <row customHeight="true" ht="30" outlineLevel="0" r="90">
      <c r="A90" s="493" t="s">
        <v>237</v>
      </c>
      <c r="B90" s="490" t="s">
        <v>332</v>
      </c>
      <c r="C90" s="599" t="s">
        <v>253</v>
      </c>
      <c r="D90" s="600" t="n">
        <f aca="false" ca="false" dt2D="false" dtr="false" t="normal">'приложение 8'!F128</f>
        <v>5000</v>
      </c>
      <c r="F90" s="587" t="n"/>
    </row>
    <row customHeight="true" ht="19.5" outlineLevel="0" r="91">
      <c r="A91" s="493" t="s">
        <v>333</v>
      </c>
      <c r="B91" s="490" t="s">
        <v>334</v>
      </c>
      <c r="C91" s="599" t="s">
        <v>197</v>
      </c>
      <c r="D91" s="600" t="n">
        <f aca="false" ca="false" dt2D="false" dtr="false" t="normal">D92</f>
        <v>153675</v>
      </c>
      <c r="F91" s="587" t="n"/>
    </row>
    <row customHeight="true" ht="30.75" outlineLevel="0" r="92">
      <c r="A92" s="493" t="s">
        <v>237</v>
      </c>
      <c r="B92" s="490" t="s">
        <v>334</v>
      </c>
      <c r="C92" s="599" t="s">
        <v>253</v>
      </c>
      <c r="D92" s="600" t="n">
        <f aca="false" ca="false" dt2D="false" dtr="false" t="normal">'приложение 8'!F130</f>
        <v>153675</v>
      </c>
      <c r="F92" s="587" t="n"/>
    </row>
    <row customHeight="true" ht="31.5" outlineLevel="0" r="93">
      <c r="A93" s="493" t="s">
        <v>335</v>
      </c>
      <c r="B93" s="490" t="s">
        <v>336</v>
      </c>
      <c r="C93" s="599" t="s">
        <v>197</v>
      </c>
      <c r="D93" s="600" t="n">
        <f aca="false" ca="false" dt2D="false" dtr="false" t="normal">D94</f>
        <v>8000</v>
      </c>
      <c r="F93" s="587" t="n"/>
    </row>
    <row customHeight="true" ht="36" outlineLevel="0" r="94">
      <c r="A94" s="493" t="s">
        <v>237</v>
      </c>
      <c r="B94" s="490" t="s">
        <v>336</v>
      </c>
      <c r="C94" s="599" t="s">
        <v>253</v>
      </c>
      <c r="D94" s="600" t="n">
        <f aca="false" ca="false" dt2D="false" dtr="false" t="normal">'приложение 8'!F132</f>
        <v>8000</v>
      </c>
      <c r="F94" s="587" t="n"/>
    </row>
    <row customHeight="true" ht="36" outlineLevel="0" r="95">
      <c r="A95" s="86" t="s">
        <v>302</v>
      </c>
      <c r="B95" s="439" t="s">
        <v>303</v>
      </c>
      <c r="C95" s="370" t="s">
        <v>197</v>
      </c>
      <c r="D95" s="601" t="n">
        <f aca="false" ca="false" dt2D="false" dtr="false" t="normal">D96</f>
        <v>100000</v>
      </c>
      <c r="F95" s="587" t="n"/>
    </row>
    <row customHeight="true" ht="36" outlineLevel="0" r="96">
      <c r="A96" s="86" t="s">
        <v>237</v>
      </c>
      <c r="B96" s="439" t="s">
        <v>303</v>
      </c>
      <c r="C96" s="370" t="s">
        <v>253</v>
      </c>
      <c r="D96" s="601" t="n">
        <f aca="false" ca="false" dt2D="false" dtr="false" t="normal">'приложение 10 '!E46</f>
        <v>100000</v>
      </c>
      <c r="F96" s="587" t="n"/>
    </row>
    <row customHeight="true" ht="36" outlineLevel="0" r="97">
      <c r="A97" s="86" t="s">
        <v>304</v>
      </c>
      <c r="B97" s="439" t="s">
        <v>305</v>
      </c>
      <c r="C97" s="370" t="s">
        <v>197</v>
      </c>
      <c r="D97" s="601" t="n">
        <f aca="false" ca="false" dt2D="false" dtr="false" t="normal">D98</f>
        <v>4000</v>
      </c>
      <c r="F97" s="587" t="n"/>
    </row>
    <row customHeight="true" ht="36" outlineLevel="0" r="98">
      <c r="A98" s="86" t="s">
        <v>237</v>
      </c>
      <c r="B98" s="439" t="s">
        <v>305</v>
      </c>
      <c r="C98" s="370" t="s">
        <v>253</v>
      </c>
      <c r="D98" s="601" t="n">
        <f aca="false" ca="false" dt2D="false" dtr="false" t="normal">'приложение 10 '!E48</f>
        <v>4000</v>
      </c>
      <c r="F98" s="587" t="n"/>
    </row>
    <row customHeight="true" ht="36" outlineLevel="0" r="99">
      <c r="A99" s="86" t="s">
        <v>306</v>
      </c>
      <c r="B99" s="439" t="s">
        <v>307</v>
      </c>
      <c r="C99" s="370" t="s">
        <v>197</v>
      </c>
      <c r="D99" s="601" t="n">
        <f aca="false" ca="false" dt2D="false" dtr="false" t="normal">D100</f>
        <v>100000</v>
      </c>
      <c r="F99" s="587" t="n"/>
    </row>
    <row customHeight="true" ht="36" outlineLevel="0" r="100">
      <c r="A100" s="86" t="s">
        <v>237</v>
      </c>
      <c r="B100" s="439" t="s">
        <v>307</v>
      </c>
      <c r="C100" s="370" t="s">
        <v>253</v>
      </c>
      <c r="D100" s="601" t="n">
        <f aca="false" ca="false" dt2D="false" dtr="false" t="normal">'приложение 10 '!E50</f>
        <v>100000</v>
      </c>
      <c r="F100" s="587" t="n"/>
    </row>
    <row customHeight="true" ht="36" outlineLevel="0" r="101">
      <c r="A101" s="86" t="s">
        <v>308</v>
      </c>
      <c r="B101" s="439" t="s">
        <v>309</v>
      </c>
      <c r="C101" s="370" t="s">
        <v>197</v>
      </c>
      <c r="D101" s="601" t="n">
        <f aca="false" ca="false" dt2D="false" dtr="false" t="normal">D102</f>
        <v>4000</v>
      </c>
      <c r="F101" s="587" t="n"/>
    </row>
    <row customHeight="true" ht="36" outlineLevel="0" r="102">
      <c r="A102" s="86" t="s">
        <v>237</v>
      </c>
      <c r="B102" s="439" t="s">
        <v>309</v>
      </c>
      <c r="C102" s="370" t="s">
        <v>253</v>
      </c>
      <c r="D102" s="601" t="n">
        <f aca="false" ca="false" dt2D="false" dtr="false" t="normal">'приложение 10 '!E52</f>
        <v>4000</v>
      </c>
      <c r="F102" s="587" t="n"/>
    </row>
    <row customHeight="true" ht="36" outlineLevel="0" r="103">
      <c r="A103" s="86" t="s">
        <v>310</v>
      </c>
      <c r="B103" s="439" t="s">
        <v>311</v>
      </c>
      <c r="C103" s="439" t="s">
        <v>197</v>
      </c>
      <c r="D103" s="601" t="n">
        <f aca="false" ca="false" dt2D="false" dtr="false" t="normal">D104</f>
        <v>100000</v>
      </c>
      <c r="F103" s="587" t="n"/>
    </row>
    <row customHeight="true" ht="36" outlineLevel="0" r="104">
      <c r="A104" s="86" t="s">
        <v>237</v>
      </c>
      <c r="B104" s="439" t="s">
        <v>311</v>
      </c>
      <c r="C104" s="439" t="s">
        <v>253</v>
      </c>
      <c r="D104" s="601" t="n">
        <f aca="false" ca="false" dt2D="false" dtr="false" t="normal">'приложение 10 '!E54</f>
        <v>100000</v>
      </c>
      <c r="F104" s="587" t="n"/>
    </row>
    <row customHeight="true" ht="36" outlineLevel="0" r="105">
      <c r="A105" s="86" t="s">
        <v>312</v>
      </c>
      <c r="B105" s="439" t="s">
        <v>313</v>
      </c>
      <c r="C105" s="439" t="s">
        <v>197</v>
      </c>
      <c r="D105" s="601" t="n">
        <f aca="false" ca="false" dt2D="false" dtr="false" t="normal">D106</f>
        <v>4000</v>
      </c>
      <c r="F105" s="587" t="n"/>
    </row>
    <row customHeight="true" ht="36" outlineLevel="0" r="106">
      <c r="A106" s="86" t="s">
        <v>237</v>
      </c>
      <c r="B106" s="439" t="s">
        <v>313</v>
      </c>
      <c r="C106" s="439" t="s">
        <v>253</v>
      </c>
      <c r="D106" s="601" t="n">
        <f aca="false" ca="false" dt2D="false" dtr="false" t="normal">'приложение 10 '!E56</f>
        <v>4000</v>
      </c>
      <c r="F106" s="587" t="n"/>
    </row>
    <row customHeight="true" ht="36" outlineLevel="0" r="107">
      <c r="A107" s="476" t="s">
        <v>337</v>
      </c>
      <c r="B107" s="490" t="s">
        <v>338</v>
      </c>
      <c r="C107" s="466" t="s">
        <v>197</v>
      </c>
      <c r="D107" s="601" t="n">
        <f aca="false" ca="false" dt2D="false" dtr="false" t="normal">D108</f>
        <v>100000</v>
      </c>
      <c r="F107" s="587" t="n"/>
    </row>
    <row customHeight="true" ht="36" outlineLevel="0" r="108">
      <c r="A108" s="476" t="s">
        <v>237</v>
      </c>
      <c r="B108" s="490" t="s">
        <v>338</v>
      </c>
      <c r="C108" s="466" t="s">
        <v>253</v>
      </c>
      <c r="D108" s="601" t="n">
        <f aca="false" ca="false" dt2D="false" dtr="false" t="normal">'приложение 10 '!E108</f>
        <v>100000</v>
      </c>
      <c r="F108" s="587" t="n"/>
    </row>
    <row customHeight="true" ht="36" outlineLevel="0" r="109">
      <c r="A109" s="476" t="s">
        <v>339</v>
      </c>
      <c r="B109" s="490" t="s">
        <v>340</v>
      </c>
      <c r="C109" s="466" t="s">
        <v>197</v>
      </c>
      <c r="D109" s="601" t="n">
        <f aca="false" ca="false" dt2D="false" dtr="false" t="normal">D110</f>
        <v>5000</v>
      </c>
      <c r="F109" s="587" t="n"/>
    </row>
    <row customHeight="true" ht="36" outlineLevel="0" r="110">
      <c r="A110" s="476" t="s">
        <v>237</v>
      </c>
      <c r="B110" s="490" t="s">
        <v>340</v>
      </c>
      <c r="C110" s="466" t="s">
        <v>253</v>
      </c>
      <c r="D110" s="601" t="n">
        <f aca="false" ca="false" dt2D="false" dtr="false" t="normal">'приложение 10 '!E110</f>
        <v>5000</v>
      </c>
      <c r="F110" s="587" t="n"/>
    </row>
    <row customHeight="true" ht="36" outlineLevel="0" r="111">
      <c r="A111" s="476" t="s">
        <v>341</v>
      </c>
      <c r="B111" s="490" t="s">
        <v>342</v>
      </c>
      <c r="C111" s="466" t="s">
        <v>197</v>
      </c>
      <c r="D111" s="601" t="n">
        <f aca="false" ca="false" dt2D="false" dtr="false" t="normal">D112</f>
        <v>100000</v>
      </c>
      <c r="F111" s="587" t="n"/>
    </row>
    <row customHeight="true" ht="36" outlineLevel="0" r="112">
      <c r="A112" s="476" t="s">
        <v>237</v>
      </c>
      <c r="B112" s="490" t="s">
        <v>342</v>
      </c>
      <c r="C112" s="466" t="s">
        <v>253</v>
      </c>
      <c r="D112" s="601" t="n">
        <f aca="false" ca="false" dt2D="false" dtr="false" t="normal">'приложение 10 '!E112</f>
        <v>100000</v>
      </c>
      <c r="F112" s="587" t="n"/>
    </row>
    <row customHeight="true" ht="36" outlineLevel="0" r="113">
      <c r="A113" s="476" t="s">
        <v>343</v>
      </c>
      <c r="B113" s="490" t="s">
        <v>344</v>
      </c>
      <c r="C113" s="466" t="s">
        <v>197</v>
      </c>
      <c r="D113" s="601" t="n">
        <f aca="false" ca="false" dt2D="false" dtr="false" t="normal">D114</f>
        <v>5000</v>
      </c>
      <c r="F113" s="587" t="n"/>
    </row>
    <row customHeight="true" ht="36" outlineLevel="0" r="114">
      <c r="A114" s="476" t="s">
        <v>237</v>
      </c>
      <c r="B114" s="490" t="s">
        <v>344</v>
      </c>
      <c r="C114" s="466" t="s">
        <v>253</v>
      </c>
      <c r="D114" s="601" t="n">
        <f aca="false" ca="false" dt2D="false" dtr="false" t="normal">'приложение 10 '!E114</f>
        <v>5000</v>
      </c>
      <c r="F114" s="587" t="n"/>
    </row>
    <row customHeight="true" ht="36" outlineLevel="0" r="115">
      <c r="A115" s="588" t="s">
        <v>353</v>
      </c>
      <c r="B115" s="602" t="s">
        <v>354</v>
      </c>
      <c r="C115" s="602" t="n"/>
      <c r="D115" s="603" t="n">
        <f aca="false" ca="false" dt2D="false" dtr="false" t="normal">D116</f>
        <v>1596501</v>
      </c>
      <c r="F115" s="587" t="n"/>
    </row>
    <row customHeight="true" ht="36" outlineLevel="0" r="116">
      <c r="A116" s="494" t="s">
        <v>355</v>
      </c>
      <c r="B116" s="292" t="s">
        <v>356</v>
      </c>
      <c r="C116" s="491" t="s">
        <v>197</v>
      </c>
      <c r="D116" s="600" t="n">
        <f aca="false" ca="false" dt2D="false" dtr="false" t="normal">D117</f>
        <v>1596501</v>
      </c>
      <c r="F116" s="587" t="n"/>
    </row>
    <row customHeight="true" ht="36" outlineLevel="0" r="117">
      <c r="A117" s="494" t="s">
        <v>246</v>
      </c>
      <c r="B117" s="292" t="s">
        <v>356</v>
      </c>
      <c r="C117" s="491" t="s">
        <v>253</v>
      </c>
      <c r="D117" s="600" t="n">
        <f aca="false" ca="false" dt2D="false" dtr="false" t="normal">'приложение 8'!F148</f>
        <v>1596501</v>
      </c>
      <c r="F117" s="587" t="n"/>
    </row>
    <row customHeight="true" ht="51.75" outlineLevel="0" r="118">
      <c r="A118" s="604" t="s">
        <v>212</v>
      </c>
      <c r="B118" s="290" t="n">
        <v>9000000000</v>
      </c>
      <c r="C118" s="605" t="n"/>
      <c r="D118" s="606" t="n">
        <f aca="false" ca="false" dt2D="false" dtr="false" t="normal">D119</f>
        <v>2000</v>
      </c>
    </row>
    <row customHeight="true" ht="18" outlineLevel="0" r="119">
      <c r="A119" s="604" t="s">
        <v>213</v>
      </c>
      <c r="B119" s="290" t="n">
        <v>9090000000</v>
      </c>
      <c r="C119" s="290" t="s">
        <v>197</v>
      </c>
      <c r="D119" s="606" t="n">
        <f aca="false" ca="false" dt2D="false" dtr="false" t="normal">D120+D122</f>
        <v>2000</v>
      </c>
    </row>
    <row customHeight="true" hidden="true" ht="0.75" outlineLevel="0" r="120">
      <c r="A120" s="57" t="s">
        <v>216</v>
      </c>
      <c r="B120" s="370" t="n">
        <v>9090020001</v>
      </c>
      <c r="C120" s="292" t="s">
        <v>197</v>
      </c>
      <c r="D120" s="582" t="n">
        <f aca="false" ca="false" dt2D="false" dtr="false" t="normal">D121</f>
        <v>0</v>
      </c>
    </row>
    <row customHeight="true" hidden="true" ht="20.25" outlineLevel="0" r="121">
      <c r="A121" s="57" t="s">
        <v>217</v>
      </c>
      <c r="B121" s="370" t="n">
        <v>9090020001</v>
      </c>
      <c r="C121" s="292" t="s">
        <v>218</v>
      </c>
      <c r="D121" s="582" t="n">
        <f aca="false" ca="false" dt2D="false" dtr="false" t="normal">'приложение 10 '!E29</f>
        <v>0</v>
      </c>
    </row>
    <row customHeight="true" ht="38.25" outlineLevel="0" r="122">
      <c r="A122" s="560" t="s">
        <v>221</v>
      </c>
      <c r="B122" s="292" t="n">
        <v>9090020004</v>
      </c>
      <c r="C122" s="292" t="s">
        <v>197</v>
      </c>
      <c r="D122" s="582" t="n">
        <f aca="false" ca="false" dt2D="false" dtr="false" t="normal">D123</f>
        <v>2000</v>
      </c>
    </row>
    <row customHeight="true" ht="23.25" outlineLevel="0" r="123">
      <c r="A123" s="560" t="s">
        <v>222</v>
      </c>
      <c r="B123" s="292" t="n">
        <v>9090020004</v>
      </c>
      <c r="C123" s="292" t="n">
        <v>800</v>
      </c>
      <c r="D123" s="582" t="n">
        <f aca="false" ca="false" dt2D="false" dtr="false" t="normal">'приложение 8'!F38</f>
        <v>2000</v>
      </c>
    </row>
    <row ht="16.5" outlineLevel="0" r="124">
      <c r="A124" s="607" t="s">
        <v>443</v>
      </c>
      <c r="B124" s="608" t="s"/>
      <c r="C124" s="609" t="s"/>
      <c r="D124" s="610" t="n">
        <f aca="false" ca="false" dt2D="false" dtr="false" t="normal">D20+D118</f>
        <v>8244716.96</v>
      </c>
    </row>
  </sheetData>
  <mergeCells count="18">
    <mergeCell ref="A124:C124"/>
    <mergeCell ref="B17:C17"/>
    <mergeCell ref="B18:C18"/>
    <mergeCell ref="A17:A19"/>
    <mergeCell ref="A2:D2"/>
    <mergeCell ref="A3:D3"/>
    <mergeCell ref="A4:D4"/>
    <mergeCell ref="A5:D5"/>
    <mergeCell ref="A7:D7"/>
    <mergeCell ref="A8:D8"/>
    <mergeCell ref="A9:D9"/>
    <mergeCell ref="A11:D11"/>
    <mergeCell ref="A12:D12"/>
    <mergeCell ref="A13:D13"/>
    <mergeCell ref="A14:D14"/>
    <mergeCell ref="A15:D15"/>
    <mergeCell ref="D17:D19"/>
    <mergeCell ref="A6:D6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  <rowBreaks count="1" manualBreakCount="1">
    <brk id="36" man="true" max="16383"/>
  </rowBreaks>
</worksheet>
</file>

<file path=xl/worksheets/sheet15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E7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33.5703114704652"/>
    <col customWidth="true" max="2" min="2" outlineLevel="0" width="12.7109371180545"/>
    <col customWidth="true" max="3" min="3" outlineLevel="0" width="7.57031248546228"/>
    <col customWidth="true" max="4" min="4" outlineLevel="0" width="14.5703129929608"/>
    <col customWidth="true" max="5" min="5" outlineLevel="0" width="15.5703124854623"/>
  </cols>
  <sheetData>
    <row outlineLevel="0" r="1">
      <c r="A1" s="1" t="n"/>
      <c r="B1" s="1" t="n"/>
      <c r="C1" s="1" t="n"/>
      <c r="D1" s="2" t="n"/>
      <c r="E1" s="3" t="s">
        <v>444</v>
      </c>
    </row>
    <row outlineLevel="0" r="2">
      <c r="A2" s="1" t="n"/>
      <c r="B2" s="3" t="s">
        <v>415</v>
      </c>
      <c r="C2" s="3" t="s"/>
      <c r="D2" s="3" t="s"/>
      <c r="E2" s="3" t="s"/>
    </row>
    <row outlineLevel="0" r="3">
      <c r="A3" s="1" t="n"/>
      <c r="B3" s="3" t="s">
        <v>2</v>
      </c>
      <c r="C3" s="3" t="s"/>
      <c r="D3" s="3" t="s"/>
      <c r="E3" s="3" t="s"/>
    </row>
    <row outlineLevel="0" r="4">
      <c r="A4" s="3" t="s">
        <v>445</v>
      </c>
      <c r="B4" s="3" t="s"/>
      <c r="C4" s="3" t="s"/>
      <c r="D4" s="3" t="s"/>
      <c r="E4" s="3" t="s"/>
    </row>
    <row outlineLevel="0" r="5">
      <c r="A5" s="1" t="n"/>
      <c r="B5" s="3" t="s">
        <v>4</v>
      </c>
      <c r="C5" s="3" t="s"/>
      <c r="D5" s="3" t="s"/>
      <c r="E5" s="3" t="s"/>
    </row>
    <row outlineLevel="0" r="6">
      <c r="A6" s="1" t="n"/>
      <c r="B6" s="3" t="s">
        <v>5</v>
      </c>
      <c r="C6" s="3" t="s"/>
      <c r="D6" s="3" t="s"/>
      <c r="E6" s="3" t="s"/>
    </row>
    <row outlineLevel="0" r="7">
      <c r="A7" s="3" t="n"/>
      <c r="B7" s="3" t="s"/>
      <c r="C7" s="3" t="s"/>
      <c r="D7" s="3" t="s"/>
      <c r="E7" s="3" t="s"/>
    </row>
    <row outlineLevel="0" r="8">
      <c r="A8" s="1" t="n"/>
      <c r="B8" s="3" t="n"/>
      <c r="C8" s="3" t="s"/>
      <c r="D8" s="3" t="s"/>
      <c r="E8" s="3" t="s"/>
    </row>
    <row outlineLevel="0" r="9">
      <c r="A9" s="1" t="s">
        <v>179</v>
      </c>
      <c r="B9" s="611" t="n"/>
      <c r="C9" s="611" t="s"/>
      <c r="D9" s="611" t="s"/>
      <c r="E9" s="611" t="s"/>
    </row>
    <row outlineLevel="0" r="10">
      <c r="A10" s="1" t="s">
        <v>446</v>
      </c>
    </row>
    <row ht="15.75" outlineLevel="0" r="11">
      <c r="A11" s="4" t="s">
        <v>417</v>
      </c>
      <c r="B11" s="4" t="s"/>
      <c r="C11" s="4" t="s"/>
      <c r="D11" s="4" t="s"/>
      <c r="E11" s="4" t="s"/>
    </row>
    <row ht="15.75" outlineLevel="0" r="12">
      <c r="A12" s="4" t="s">
        <v>427</v>
      </c>
      <c r="B12" s="4" t="s"/>
      <c r="C12" s="4" t="s"/>
      <c r="D12" s="4" t="s"/>
      <c r="E12" s="4" t="s"/>
    </row>
    <row ht="15.75" outlineLevel="0" r="13">
      <c r="A13" s="4" t="s">
        <v>428</v>
      </c>
      <c r="B13" s="4" t="s"/>
      <c r="C13" s="4" t="s"/>
      <c r="D13" s="4" t="s"/>
      <c r="E13" s="4" t="s"/>
    </row>
    <row ht="15.75" outlineLevel="0" r="14">
      <c r="A14" s="4" t="s">
        <v>429</v>
      </c>
      <c r="B14" s="4" t="s"/>
      <c r="C14" s="4" t="s"/>
      <c r="D14" s="4" t="s"/>
      <c r="E14" s="4" t="s"/>
    </row>
    <row ht="15.75" outlineLevel="0" r="15">
      <c r="A15" s="4" t="s">
        <v>447</v>
      </c>
      <c r="B15" s="4" t="s"/>
      <c r="C15" s="4" t="s"/>
      <c r="D15" s="4" t="s"/>
      <c r="E15" s="4" t="s"/>
    </row>
    <row ht="15.75" outlineLevel="0" r="16">
      <c r="A16" s="4" t="s">
        <v>360</v>
      </c>
      <c r="B16" s="4" t="s"/>
      <c r="C16" s="4" t="s"/>
      <c r="D16" s="4" t="s"/>
      <c r="E16" s="4" t="s"/>
    </row>
    <row ht="15.75" outlineLevel="0" r="17">
      <c r="A17" s="3" t="n"/>
    </row>
    <row ht="16.5" outlineLevel="0" r="18">
      <c r="A18" s="257" t="s">
        <v>28</v>
      </c>
      <c r="B18" s="257" t="s">
        <v>362</v>
      </c>
      <c r="C18" s="612" t="s"/>
      <c r="D18" s="257" t="s">
        <v>97</v>
      </c>
      <c r="E18" s="278" t="s"/>
    </row>
    <row ht="15.75" outlineLevel="0" r="19">
      <c r="A19" s="264" t="s"/>
      <c r="B19" s="613" t="s"/>
      <c r="C19" s="614" t="s"/>
      <c r="D19" s="515" t="n"/>
      <c r="E19" s="516" t="n"/>
    </row>
    <row ht="16.5" outlineLevel="0" r="20">
      <c r="A20" s="264" t="s"/>
      <c r="B20" s="615" t="s"/>
      <c r="C20" s="616" t="s"/>
      <c r="D20" s="515" t="s">
        <v>98</v>
      </c>
      <c r="E20" s="515" t="s">
        <v>99</v>
      </c>
    </row>
    <row ht="32.25" outlineLevel="0" r="21">
      <c r="A21" s="277" t="s"/>
      <c r="B21" s="521" t="s">
        <v>185</v>
      </c>
      <c r="C21" s="551" t="s">
        <v>448</v>
      </c>
      <c r="D21" s="521" t="n"/>
      <c r="E21" s="521" t="n"/>
    </row>
    <row customHeight="true" ht="74.25" outlineLevel="0" r="22">
      <c r="A22" s="552" t="s">
        <v>434</v>
      </c>
      <c r="B22" s="337" t="s">
        <v>190</v>
      </c>
      <c r="C22" s="337" t="n"/>
      <c r="D22" s="539" t="n">
        <f aca="false" ca="false" dt2D="false" dtr="false" t="normal">D23</f>
        <v>4206200</v>
      </c>
      <c r="E22" s="539" t="n">
        <f aca="false" ca="false" dt2D="false" dtr="false" t="normal">E23</f>
        <v>4128630</v>
      </c>
    </row>
    <row customHeight="true" ht="75" outlineLevel="0" r="23">
      <c r="A23" s="617" t="s">
        <v>435</v>
      </c>
      <c r="B23" s="618" t="s">
        <v>192</v>
      </c>
      <c r="C23" s="618" t="n"/>
      <c r="D23" s="619" t="n">
        <f aca="false" ca="false" dt2D="false" dtr="false" t="normal">D24+D38+D41+D45+D54+D59</f>
        <v>4206200</v>
      </c>
      <c r="E23" s="619" t="n">
        <f aca="false" ca="false" dt2D="false" dtr="false" t="normal">E24+E38+E41+E45+E54+E59</f>
        <v>4128630</v>
      </c>
    </row>
    <row customHeight="true" ht="66" outlineLevel="0" r="24">
      <c r="A24" s="569" t="s">
        <v>193</v>
      </c>
      <c r="B24" s="341" t="s">
        <v>194</v>
      </c>
      <c r="C24" s="341" t="n"/>
      <c r="D24" s="620" t="n">
        <f aca="false" ca="false" dt2D="false" dtr="false" t="normal">D25+D27+D35</f>
        <v>2112607</v>
      </c>
      <c r="E24" s="620" t="n">
        <f aca="false" ca="false" dt2D="false" dtr="false" t="normal">E25+E27+E35</f>
        <v>2115112</v>
      </c>
    </row>
    <row customHeight="true" ht="78.75" outlineLevel="0" r="25">
      <c r="A25" s="562" t="s">
        <v>449</v>
      </c>
      <c r="B25" s="289" t="s">
        <v>202</v>
      </c>
      <c r="C25" s="289" t="s">
        <v>197</v>
      </c>
      <c r="D25" s="538" t="n">
        <f aca="false" ca="false" dt2D="false" dtr="false" t="normal">D26+D29+D30</f>
        <v>1967662</v>
      </c>
      <c r="E25" s="538" t="n">
        <f aca="false" ca="false" dt2D="false" dtr="false" t="normal">E26+E29+E30</f>
        <v>1967662</v>
      </c>
    </row>
    <row customHeight="true" ht="117" outlineLevel="0" r="26">
      <c r="A26" s="556" t="s">
        <v>201</v>
      </c>
      <c r="B26" s="557" t="s">
        <v>202</v>
      </c>
      <c r="C26" s="557" t="n">
        <v>100</v>
      </c>
      <c r="D26" s="621" t="n">
        <f aca="false" ca="false" dt2D="false" dtr="false" t="normal">'приложение 9'!I25+'приложение 9'!I28</f>
        <v>1670682</v>
      </c>
      <c r="E26" s="621" t="n">
        <f aca="false" ca="false" dt2D="false" dtr="false" t="normal">'приложение 9'!K25+'приложение 9'!K28</f>
        <v>1670682</v>
      </c>
    </row>
    <row customHeight="true" ht="120" outlineLevel="0" r="27">
      <c r="A27" s="443" t="s">
        <v>397</v>
      </c>
      <c r="B27" s="330" t="s">
        <v>208</v>
      </c>
      <c r="C27" s="330" t="s">
        <v>197</v>
      </c>
      <c r="D27" s="331" t="n">
        <f aca="false" ca="false" dt2D="false" dtr="false" t="normal">D28</f>
        <v>60020</v>
      </c>
      <c r="E27" s="331" t="n">
        <f aca="false" ca="false" dt2D="false" dtr="false" t="normal">E28</f>
        <v>60020</v>
      </c>
    </row>
    <row customHeight="true" ht="117" outlineLevel="0" r="28">
      <c r="A28" s="443" t="s">
        <v>206</v>
      </c>
      <c r="B28" s="330" t="s">
        <v>208</v>
      </c>
      <c r="C28" s="330" t="s">
        <v>209</v>
      </c>
      <c r="D28" s="331" t="n">
        <f aca="false" ca="false" dt2D="false" dtr="false" t="normal">'приложение 9'!I30</f>
        <v>60020</v>
      </c>
      <c r="E28" s="331" t="n">
        <f aca="false" ca="false" dt2D="false" dtr="false" t="normal">'приложение 9'!K30</f>
        <v>60020</v>
      </c>
    </row>
    <row customHeight="true" ht="66.75" outlineLevel="0" r="29">
      <c r="A29" s="560" t="s">
        <v>450</v>
      </c>
      <c r="B29" s="379" t="s">
        <v>202</v>
      </c>
      <c r="C29" s="379" t="n">
        <v>200</v>
      </c>
      <c r="D29" s="536" t="n">
        <f aca="false" ca="false" dt2D="false" dtr="false" t="normal">'приложение 9'!I31</f>
        <v>240980</v>
      </c>
      <c r="E29" s="536" t="n">
        <f aca="false" ca="false" dt2D="false" dtr="false" t="normal">'приложение 9'!K31</f>
        <v>240980</v>
      </c>
    </row>
    <row customHeight="true" ht="33.75" outlineLevel="0" r="30">
      <c r="A30" s="562" t="s">
        <v>436</v>
      </c>
      <c r="B30" s="563" t="s">
        <v>202</v>
      </c>
      <c r="C30" s="563" t="n">
        <v>800</v>
      </c>
      <c r="D30" s="526" t="n">
        <f aca="false" ca="false" dt2D="false" dtr="false" t="normal">'приложение 9'!H32</f>
        <v>56000</v>
      </c>
      <c r="E30" s="526" t="n">
        <f aca="false" ca="false" dt2D="false" dtr="false" t="normal">'приложение 9'!J32</f>
        <v>56000</v>
      </c>
    </row>
    <row customHeight="true" hidden="true" ht="55.5" outlineLevel="0" r="31">
      <c r="A31" s="85" t="s">
        <v>451</v>
      </c>
      <c r="B31" s="395" t="s">
        <v>371</v>
      </c>
      <c r="C31" s="395" t="s">
        <v>197</v>
      </c>
      <c r="D31" s="526" t="n">
        <f aca="false" ca="false" dt2D="false" dtr="false" t="normal">D32</f>
        <v>0</v>
      </c>
      <c r="E31" s="526" t="n">
        <f aca="false" ca="false" dt2D="false" dtr="false" t="normal">E32</f>
        <v>0</v>
      </c>
    </row>
    <row customHeight="true" hidden="true" ht="31.5" outlineLevel="0" r="32">
      <c r="A32" s="566" t="s">
        <v>438</v>
      </c>
      <c r="B32" s="527" t="s">
        <v>371</v>
      </c>
      <c r="C32" s="527" t="n">
        <v>100</v>
      </c>
      <c r="D32" s="528" t="n">
        <f aca="false" ca="false" dt2D="false" dtr="false" t="normal">'приложение 9'!H43</f>
        <v>0</v>
      </c>
      <c r="E32" s="528" t="n">
        <f aca="false" ca="false" dt2D="false" dtr="false" t="normal">'приложение 9'!J43</f>
        <v>0</v>
      </c>
    </row>
    <row customHeight="true" hidden="true" ht="106.5" outlineLevel="0" r="33">
      <c r="A33" s="89" t="s">
        <v>372</v>
      </c>
      <c r="B33" s="370" t="s">
        <v>373</v>
      </c>
      <c r="C33" s="397" t="s">
        <v>197</v>
      </c>
      <c r="D33" s="399" t="n">
        <f aca="false" ca="false" dt2D="false" dtr="false" t="normal">D34</f>
        <v>0</v>
      </c>
      <c r="E33" s="399" t="n">
        <f aca="false" ca="false" dt2D="false" dtr="false" t="normal">E34</f>
        <v>0</v>
      </c>
    </row>
    <row customHeight="true" hidden="true" ht="67.5" outlineLevel="0" r="34">
      <c r="A34" s="90" t="s">
        <v>450</v>
      </c>
      <c r="B34" s="395" t="s">
        <v>373</v>
      </c>
      <c r="C34" s="395" t="n">
        <v>200</v>
      </c>
      <c r="D34" s="526" t="n">
        <f aca="false" ca="false" dt2D="false" dtr="false" t="normal">'приложение 9'!H45</f>
        <v>0</v>
      </c>
      <c r="E34" s="526" t="n">
        <f aca="false" ca="false" dt2D="false" dtr="false" t="normal">'приложение 9'!J45</f>
        <v>0</v>
      </c>
    </row>
    <row customHeight="true" ht="66" outlineLevel="0" r="35">
      <c r="A35" s="85" t="s">
        <v>228</v>
      </c>
      <c r="B35" s="395" t="s">
        <v>225</v>
      </c>
      <c r="C35" s="289" t="s">
        <v>197</v>
      </c>
      <c r="D35" s="538" t="n">
        <f aca="false" ca="false" dt2D="false" dtr="false" t="normal">D36+D37</f>
        <v>84925</v>
      </c>
      <c r="E35" s="538" t="n">
        <f aca="false" ca="false" dt2D="false" dtr="false" t="normal">E36+E37</f>
        <v>87430</v>
      </c>
    </row>
    <row customHeight="true" ht="93.75" outlineLevel="0" r="36">
      <c r="A36" s="89" t="s">
        <v>452</v>
      </c>
      <c r="B36" s="540" t="s">
        <v>225</v>
      </c>
      <c r="C36" s="328" t="n">
        <v>100</v>
      </c>
      <c r="D36" s="622" t="n">
        <f aca="false" ca="false" dt2D="false" dtr="false" t="normal">'приложение 9'!I49</f>
        <v>80485</v>
      </c>
      <c r="E36" s="622" t="n">
        <f aca="false" ca="false" dt2D="false" dtr="false" t="normal">'приложение 9'!K49</f>
        <v>82990</v>
      </c>
    </row>
    <row customHeight="true" ht="51.75" outlineLevel="0" r="37">
      <c r="A37" s="85" t="s">
        <v>453</v>
      </c>
      <c r="B37" s="395" t="s">
        <v>225</v>
      </c>
      <c r="C37" s="289" t="n">
        <v>200</v>
      </c>
      <c r="D37" s="538" t="n">
        <f aca="false" ca="false" dt2D="false" dtr="false" t="normal">'приложение 9'!I50</f>
        <v>4440</v>
      </c>
      <c r="E37" s="538" t="n">
        <f aca="false" ca="false" dt2D="false" dtr="false" t="normal">'приложение 9'!K50</f>
        <v>4440</v>
      </c>
    </row>
    <row customHeight="true" ht="52.5" outlineLevel="0" r="38">
      <c r="A38" s="567" t="s">
        <v>439</v>
      </c>
      <c r="B38" s="299" t="s">
        <v>230</v>
      </c>
      <c r="C38" s="299" t="n"/>
      <c r="D38" s="623" t="n">
        <f aca="false" ca="false" dt2D="false" dtr="false" t="normal">D39</f>
        <v>65000</v>
      </c>
      <c r="E38" s="623" t="n">
        <f aca="false" ca="false" dt2D="false" dtr="false" t="normal">E39</f>
        <v>65000</v>
      </c>
    </row>
    <row customHeight="true" ht="69" outlineLevel="0" r="39">
      <c r="A39" s="562" t="s">
        <v>235</v>
      </c>
      <c r="B39" s="289" t="s">
        <v>236</v>
      </c>
      <c r="C39" s="289" t="s">
        <v>197</v>
      </c>
      <c r="D39" s="538" t="n">
        <f aca="false" ca="false" dt2D="false" dtr="false" t="normal">D40</f>
        <v>65000</v>
      </c>
      <c r="E39" s="538" t="n">
        <f aca="false" ca="false" dt2D="false" dtr="false" t="normal">E40</f>
        <v>65000</v>
      </c>
    </row>
    <row customHeight="true" ht="67.5" outlineLevel="0" r="40">
      <c r="A40" s="562" t="s">
        <v>246</v>
      </c>
      <c r="B40" s="289" t="s">
        <v>236</v>
      </c>
      <c r="C40" s="289" t="n">
        <v>200</v>
      </c>
      <c r="D40" s="538" t="n">
        <f aca="false" ca="false" dt2D="false" dtr="false" t="normal">'приложение 9'!I55</f>
        <v>65000</v>
      </c>
      <c r="E40" s="538" t="n">
        <f aca="false" ca="false" dt2D="false" dtr="false" t="normal">'приложение 9'!K55</f>
        <v>65000</v>
      </c>
    </row>
    <row customHeight="true" ht="83.25" outlineLevel="0" r="41">
      <c r="A41" s="554" t="s">
        <v>238</v>
      </c>
      <c r="B41" s="299" t="s">
        <v>239</v>
      </c>
      <c r="C41" s="576" t="n"/>
      <c r="D41" s="623" t="n">
        <f aca="false" ca="false" dt2D="false" dtr="false" t="normal">D42</f>
        <v>1287000</v>
      </c>
      <c r="E41" s="623" t="n">
        <f aca="false" ca="false" dt2D="false" dtr="false" t="normal">E42</f>
        <v>1314000</v>
      </c>
    </row>
    <row customHeight="true" ht="21" outlineLevel="0" r="42">
      <c r="A42" s="562" t="s">
        <v>454</v>
      </c>
      <c r="B42" s="289" t="s">
        <v>239</v>
      </c>
      <c r="C42" s="289" t="s">
        <v>197</v>
      </c>
      <c r="D42" s="538" t="n">
        <f aca="false" ca="false" dt2D="false" dtr="false" t="normal">D43</f>
        <v>1287000</v>
      </c>
      <c r="E42" s="538" t="n">
        <f aca="false" ca="false" dt2D="false" dtr="false" t="normal">E43</f>
        <v>1314000</v>
      </c>
    </row>
    <row customHeight="true" ht="95.25" outlineLevel="0" r="43">
      <c r="A43" s="562" t="s">
        <v>244</v>
      </c>
      <c r="B43" s="289" t="s">
        <v>245</v>
      </c>
      <c r="C43" s="289" t="s">
        <v>197</v>
      </c>
      <c r="D43" s="538" t="n">
        <f aca="false" ca="false" dt2D="false" dtr="false" t="normal">D44</f>
        <v>1287000</v>
      </c>
      <c r="E43" s="538" t="n">
        <f aca="false" ca="false" dt2D="false" dtr="false" t="normal">E44</f>
        <v>1314000</v>
      </c>
    </row>
    <row customHeight="true" ht="70.5" outlineLevel="0" r="44">
      <c r="A44" s="562" t="s">
        <v>246</v>
      </c>
      <c r="B44" s="289" t="s">
        <v>245</v>
      </c>
      <c r="C44" s="289" t="n">
        <v>200</v>
      </c>
      <c r="D44" s="538" t="n">
        <f aca="false" ca="false" dt2D="false" dtr="false" t="normal">'приложение 9'!I60</f>
        <v>1287000</v>
      </c>
      <c r="E44" s="538" t="n">
        <f aca="false" ca="false" dt2D="false" dtr="false" t="normal">'приложение 9'!K60</f>
        <v>1314000</v>
      </c>
    </row>
    <row customHeight="true" ht="39.75" outlineLevel="0" r="45">
      <c r="A45" s="554" t="s">
        <v>256</v>
      </c>
      <c r="B45" s="299" t="s">
        <v>257</v>
      </c>
      <c r="C45" s="576" t="n"/>
      <c r="D45" s="623" t="n">
        <f aca="false" ca="false" dt2D="false" dtr="false" t="normal">D46+D48+D50+D52</f>
        <v>484593</v>
      </c>
      <c r="E45" s="623" t="n">
        <f aca="false" ca="false" dt2D="false" dtr="false" t="normal">E46+E48+E50+E52</f>
        <v>377518</v>
      </c>
    </row>
    <row customHeight="true" ht="51.75" outlineLevel="0" r="46">
      <c r="A46" s="562" t="s">
        <v>262</v>
      </c>
      <c r="B46" s="289" t="s">
        <v>263</v>
      </c>
      <c r="C46" s="289" t="s">
        <v>197</v>
      </c>
      <c r="D46" s="538" t="n">
        <f aca="false" ca="false" dt2D="false" dtr="false" t="normal">D47</f>
        <v>394593</v>
      </c>
      <c r="E46" s="538" t="n">
        <f aca="false" ca="false" dt2D="false" dtr="false" t="normal">E47</f>
        <v>307518</v>
      </c>
    </row>
    <row customHeight="true" ht="69" outlineLevel="0" r="47">
      <c r="A47" s="562" t="s">
        <v>246</v>
      </c>
      <c r="B47" s="289" t="s">
        <v>263</v>
      </c>
      <c r="C47" s="289" t="n">
        <v>200</v>
      </c>
      <c r="D47" s="538" t="n">
        <f aca="false" ca="false" dt2D="false" dtr="false" t="normal">'приложение 9'!I65</f>
        <v>394593</v>
      </c>
      <c r="E47" s="538" t="n">
        <f aca="false" ca="false" dt2D="false" dtr="false" t="normal">'приложение 9'!K65</f>
        <v>307518</v>
      </c>
    </row>
    <row customHeight="true" ht="84" outlineLevel="0" r="48">
      <c r="A48" s="562" t="s">
        <v>266</v>
      </c>
      <c r="B48" s="289" t="s">
        <v>267</v>
      </c>
      <c r="C48" s="289" t="s">
        <v>197</v>
      </c>
      <c r="D48" s="538" t="n">
        <f aca="false" ca="false" dt2D="false" dtr="false" t="normal">D49</f>
        <v>58000</v>
      </c>
      <c r="E48" s="538" t="n">
        <f aca="false" ca="false" dt2D="false" dtr="false" t="normal">E49</f>
        <v>38000</v>
      </c>
    </row>
    <row customHeight="true" ht="66" outlineLevel="0" r="49">
      <c r="A49" s="562" t="s">
        <v>246</v>
      </c>
      <c r="B49" s="289" t="s">
        <v>267</v>
      </c>
      <c r="C49" s="289" t="n">
        <v>200</v>
      </c>
      <c r="D49" s="538" t="n">
        <f aca="false" ca="false" dt2D="false" dtr="false" t="normal">'приложение 9'!I67</f>
        <v>58000</v>
      </c>
      <c r="E49" s="538" t="n">
        <f aca="false" ca="false" dt2D="false" dtr="false" t="normal">'приложение 9'!K67</f>
        <v>38000</v>
      </c>
    </row>
    <row customHeight="true" ht="37.5" outlineLevel="0" r="50">
      <c r="A50" s="562" t="s">
        <v>268</v>
      </c>
      <c r="B50" s="289" t="s">
        <v>269</v>
      </c>
      <c r="C50" s="289" t="s">
        <v>197</v>
      </c>
      <c r="D50" s="538" t="n">
        <f aca="false" ca="false" dt2D="false" dtr="false" t="normal">D51</f>
        <v>32000</v>
      </c>
      <c r="E50" s="538" t="n">
        <f aca="false" ca="false" dt2D="false" dtr="false" t="normal">E51</f>
        <v>32000</v>
      </c>
    </row>
    <row customHeight="true" ht="68.25" outlineLevel="0" r="51">
      <c r="A51" s="562" t="s">
        <v>246</v>
      </c>
      <c r="B51" s="289" t="s">
        <v>269</v>
      </c>
      <c r="C51" s="289" t="n">
        <v>200</v>
      </c>
      <c r="D51" s="538" t="n">
        <f aca="false" ca="false" dt2D="false" dtr="false" t="normal">'приложение 9'!I69</f>
        <v>32000</v>
      </c>
      <c r="E51" s="538" t="n">
        <f aca="false" ca="false" dt2D="false" dtr="false" t="normal">'приложение 9'!K69</f>
        <v>32000</v>
      </c>
    </row>
    <row customHeight="true" hidden="true" ht="51" outlineLevel="0" r="52">
      <c r="A52" s="562" t="s">
        <v>270</v>
      </c>
      <c r="B52" s="289" t="s">
        <v>271</v>
      </c>
      <c r="C52" s="289" t="s">
        <v>197</v>
      </c>
      <c r="D52" s="538" t="n">
        <f aca="false" ca="false" dt2D="false" dtr="false" t="normal">D53</f>
        <v>0</v>
      </c>
      <c r="E52" s="538" t="n">
        <f aca="false" ca="false" dt2D="false" dtr="false" t="normal">E53</f>
        <v>0</v>
      </c>
    </row>
    <row customHeight="true" hidden="true" ht="69.75" outlineLevel="0" r="53">
      <c r="A53" s="562" t="s">
        <v>246</v>
      </c>
      <c r="B53" s="289" t="s">
        <v>271</v>
      </c>
      <c r="C53" s="289" t="n">
        <v>200</v>
      </c>
      <c r="D53" s="538" t="n">
        <f aca="false" ca="false" dt2D="false" dtr="false" t="normal">'приложение 9'!I71</f>
        <v>0</v>
      </c>
      <c r="E53" s="538" t="n">
        <f aca="false" ca="false" dt2D="false" dtr="false" t="normal">'приложение 9'!K71</f>
        <v>0</v>
      </c>
    </row>
    <row customHeight="true" ht="55.5" outlineLevel="0" r="54">
      <c r="A54" s="554" t="s">
        <v>287</v>
      </c>
      <c r="B54" s="299" t="s">
        <v>288</v>
      </c>
      <c r="C54" s="576" t="n"/>
      <c r="D54" s="623" t="n">
        <f aca="false" ca="false" dt2D="false" dtr="false" t="normal">D55+D57</f>
        <v>257000</v>
      </c>
      <c r="E54" s="623" t="n">
        <f aca="false" ca="false" dt2D="false" dtr="false" t="normal">E55+E57</f>
        <v>257000</v>
      </c>
    </row>
    <row customHeight="true" ht="36" outlineLevel="0" r="55">
      <c r="A55" s="562" t="s">
        <v>291</v>
      </c>
      <c r="B55" s="289" t="s">
        <v>292</v>
      </c>
      <c r="C55" s="289" t="s">
        <v>197</v>
      </c>
      <c r="D55" s="538" t="n">
        <f aca="false" ca="false" dt2D="false" dtr="false" t="normal">D56</f>
        <v>230000</v>
      </c>
      <c r="E55" s="538" t="n">
        <f aca="false" ca="false" dt2D="false" dtr="false" t="normal">E56</f>
        <v>230000</v>
      </c>
    </row>
    <row customHeight="true" ht="39.75" outlineLevel="0" r="56">
      <c r="A56" s="562" t="s">
        <v>293</v>
      </c>
      <c r="B56" s="289" t="s">
        <v>292</v>
      </c>
      <c r="C56" s="289" t="s">
        <v>382</v>
      </c>
      <c r="D56" s="538" t="n">
        <f aca="false" ca="false" dt2D="false" dtr="false" t="normal">'приложение 9'!H76</f>
        <v>230000</v>
      </c>
      <c r="E56" s="538" t="n">
        <f aca="false" ca="false" dt2D="false" dtr="false" t="normal">'приложение 9'!J76</f>
        <v>230000</v>
      </c>
    </row>
    <row customHeight="true" ht="114.75" outlineLevel="0" r="57">
      <c r="A57" s="85" t="s">
        <v>296</v>
      </c>
      <c r="B57" s="395" t="s">
        <v>297</v>
      </c>
      <c r="C57" s="395" t="s">
        <v>197</v>
      </c>
      <c r="D57" s="526" t="n">
        <f aca="false" ca="false" dt2D="false" dtr="false" t="normal">D58</f>
        <v>27000</v>
      </c>
      <c r="E57" s="526" t="n">
        <f aca="false" ca="false" dt2D="false" dtr="false" t="normal">E58</f>
        <v>27000</v>
      </c>
    </row>
    <row customHeight="true" ht="36.75" outlineLevel="0" r="58">
      <c r="A58" s="90" t="s">
        <v>293</v>
      </c>
      <c r="B58" s="395" t="s">
        <v>297</v>
      </c>
      <c r="C58" s="395" t="n">
        <v>300</v>
      </c>
      <c r="D58" s="526" t="n">
        <f aca="false" ca="false" dt2D="false" dtr="false" t="normal">'приложение 9'!I79</f>
        <v>27000</v>
      </c>
      <c r="E58" s="526" t="n">
        <f aca="false" ca="false" dt2D="false" dtr="false" t="normal">'приложение 9'!K79</f>
        <v>27000</v>
      </c>
    </row>
    <row customHeight="true" ht="60.75" outlineLevel="0" r="59">
      <c r="A59" s="624" t="s">
        <v>298</v>
      </c>
      <c r="B59" s="625" t="s">
        <v>299</v>
      </c>
      <c r="C59" s="395" t="n"/>
      <c r="D59" s="525" t="n">
        <f aca="false" ca="false" dt2D="false" dtr="false" t="normal">D60</f>
        <v>0</v>
      </c>
      <c r="E59" s="525" t="n">
        <f aca="false" ca="false" dt2D="false" dtr="false" t="normal">E60</f>
        <v>0</v>
      </c>
    </row>
    <row customHeight="true" ht="51" outlineLevel="0" r="60">
      <c r="A60" s="626" t="s">
        <v>315</v>
      </c>
      <c r="B60" s="292" t="s">
        <v>316</v>
      </c>
      <c r="C60" s="491" t="s">
        <v>197</v>
      </c>
      <c r="D60" s="335" t="n">
        <f aca="false" ca="false" dt2D="false" dtr="false" t="normal">D61</f>
        <v>0</v>
      </c>
      <c r="E60" s="526" t="n">
        <f aca="false" ca="false" dt2D="false" dtr="false" t="normal">E61</f>
        <v>0</v>
      </c>
    </row>
    <row customHeight="true" ht="45.75" outlineLevel="0" r="61">
      <c r="A61" s="626" t="s">
        <v>246</v>
      </c>
      <c r="B61" s="292" t="s">
        <v>316</v>
      </c>
      <c r="C61" s="491" t="s">
        <v>253</v>
      </c>
      <c r="D61" s="335" t="n">
        <f aca="false" ca="false" dt2D="false" dtr="false" t="normal">'приложение 9'!I84</f>
        <v>0</v>
      </c>
      <c r="E61" s="526" t="n">
        <f aca="false" ca="false" dt2D="false" dtr="false" t="normal">'приложение 9'!K84</f>
        <v>0</v>
      </c>
    </row>
    <row customHeight="true" ht="65.25" outlineLevel="0" r="62">
      <c r="A62" s="419" t="s">
        <v>212</v>
      </c>
      <c r="B62" s="337" t="n">
        <v>9000000000</v>
      </c>
      <c r="C62" s="576" t="n"/>
      <c r="D62" s="539" t="n">
        <f aca="false" ca="false" dt2D="false" dtr="false" t="normal">D63</f>
        <v>2000</v>
      </c>
      <c r="E62" s="539" t="n">
        <f aca="false" ca="false" dt2D="false" dtr="false" t="normal">E63</f>
        <v>2000</v>
      </c>
    </row>
    <row customHeight="true" ht="20.25" outlineLevel="0" r="63">
      <c r="A63" s="419" t="s">
        <v>213</v>
      </c>
      <c r="B63" s="337" t="n">
        <v>9090000000</v>
      </c>
      <c r="C63" s="337" t="s">
        <v>197</v>
      </c>
      <c r="D63" s="539" t="n">
        <f aca="false" ca="false" dt2D="false" dtr="false" t="normal">D67+D64</f>
        <v>2000</v>
      </c>
      <c r="E63" s="539" t="n">
        <f aca="false" ca="false" dt2D="false" dtr="false" t="normal">E67+E64</f>
        <v>2000</v>
      </c>
    </row>
    <row customHeight="true" ht="20.25" outlineLevel="0" r="64">
      <c r="A64" s="627" t="s">
        <v>216</v>
      </c>
      <c r="B64" s="628" t="n">
        <v>9090020001</v>
      </c>
      <c r="C64" s="628" t="s">
        <v>197</v>
      </c>
      <c r="D64" s="539" t="n">
        <f aca="false" ca="false" dt2D="false" dtr="false" t="normal">D65</f>
        <v>0</v>
      </c>
      <c r="E64" s="539" t="n">
        <f aca="false" ca="false" dt2D="false" dtr="false" t="normal">E65</f>
        <v>0</v>
      </c>
    </row>
    <row customHeight="true" ht="37.5" outlineLevel="0" r="65">
      <c r="A65" s="85" t="s">
        <v>455</v>
      </c>
      <c r="B65" s="537" t="s">
        <v>456</v>
      </c>
      <c r="C65" s="537" t="s">
        <v>253</v>
      </c>
      <c r="D65" s="539" t="n">
        <f aca="false" ca="false" dt2D="false" dtr="false" t="normal">D66</f>
        <v>0</v>
      </c>
      <c r="E65" s="539" t="n">
        <f aca="false" ca="false" dt2D="false" dtr="false" t="normal">E66</f>
        <v>0</v>
      </c>
    </row>
    <row customHeight="true" ht="20.25" outlineLevel="0" r="66">
      <c r="A66" s="85" t="s">
        <v>222</v>
      </c>
      <c r="B66" s="537" t="s">
        <v>456</v>
      </c>
      <c r="C66" s="537" t="n">
        <v>800</v>
      </c>
      <c r="D66" s="539" t="n">
        <f aca="false" ca="false" dt2D="false" dtr="false" t="normal">'приложение 9'!I37</f>
        <v>0</v>
      </c>
      <c r="E66" s="539" t="n">
        <f aca="false" ca="false" dt2D="false" dtr="false" t="normal">'приложение 9'!K37</f>
        <v>0</v>
      </c>
    </row>
    <row customHeight="true" ht="51" outlineLevel="0" r="67">
      <c r="A67" s="562" t="s">
        <v>221</v>
      </c>
      <c r="B67" s="289" t="n">
        <v>9090020004</v>
      </c>
      <c r="C67" s="289" t="s">
        <v>197</v>
      </c>
      <c r="D67" s="538" t="n">
        <f aca="false" ca="false" dt2D="false" dtr="false" t="normal">D68</f>
        <v>2000</v>
      </c>
      <c r="E67" s="538" t="n">
        <f aca="false" ca="false" dt2D="false" dtr="false" t="normal">E68</f>
        <v>2000</v>
      </c>
    </row>
    <row customHeight="true" ht="27" outlineLevel="0" r="68">
      <c r="A68" s="562" t="s">
        <v>222</v>
      </c>
      <c r="B68" s="289" t="s">
        <v>457</v>
      </c>
      <c r="C68" s="289" t="s">
        <v>218</v>
      </c>
      <c r="D68" s="538" t="n">
        <f aca="false" ca="false" dt2D="false" dtr="false" t="normal">'приложение 9'!H40</f>
        <v>2000</v>
      </c>
      <c r="E68" s="538" t="n">
        <f aca="false" ca="false" dt2D="false" dtr="false" t="normal">'приложение 9'!J40</f>
        <v>2000</v>
      </c>
    </row>
    <row customHeight="true" ht="19.5" outlineLevel="0" r="69">
      <c r="A69" s="562" t="s">
        <v>383</v>
      </c>
      <c r="B69" s="289" t="n"/>
      <c r="C69" s="289" t="n"/>
      <c r="D69" s="538" t="n">
        <v>105725</v>
      </c>
      <c r="E69" s="538" t="n">
        <v>212800</v>
      </c>
    </row>
    <row ht="16.5" outlineLevel="0" r="70">
      <c r="A70" s="607" t="s">
        <v>443</v>
      </c>
      <c r="B70" s="608" t="s"/>
      <c r="C70" s="609" t="s"/>
      <c r="D70" s="525" t="n">
        <f aca="false" ca="false" dt2D="false" dtr="false" t="normal">D22+D62+D69</f>
        <v>4313925</v>
      </c>
      <c r="E70" s="525" t="n">
        <f aca="false" ca="false" dt2D="false" dtr="false" t="normal">E22+E62+E69</f>
        <v>4343430</v>
      </c>
    </row>
  </sheetData>
  <mergeCells count="18">
    <mergeCell ref="A70:C70"/>
    <mergeCell ref="B18:C20"/>
    <mergeCell ref="D18:E18"/>
    <mergeCell ref="A18:A21"/>
    <mergeCell ref="B2:E2"/>
    <mergeCell ref="B3:E3"/>
    <mergeCell ref="A4:E4"/>
    <mergeCell ref="B5:E5"/>
    <mergeCell ref="B6:E6"/>
    <mergeCell ref="A7:E7"/>
    <mergeCell ref="B8:E8"/>
    <mergeCell ref="A11:E11"/>
    <mergeCell ref="A12:E12"/>
    <mergeCell ref="A13:E13"/>
    <mergeCell ref="A14:E14"/>
    <mergeCell ref="A15:E15"/>
    <mergeCell ref="A16:E16"/>
    <mergeCell ref="B9:E9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16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66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4.8554679669456"/>
    <col customWidth="true" max="2" min="2" outlineLevel="0" width="43.2851571731451"/>
    <col customWidth="true" max="3" min="3" outlineLevel="0" width="16.2851559889819"/>
  </cols>
  <sheetData>
    <row outlineLevel="0" r="1">
      <c r="A1" s="1" t="n"/>
      <c r="B1" s="2" t="n"/>
      <c r="C1" s="3" t="s">
        <v>458</v>
      </c>
    </row>
    <row outlineLevel="0" r="2">
      <c r="A2" s="1" t="n"/>
      <c r="B2" s="3" t="s">
        <v>459</v>
      </c>
      <c r="C2" s="3" t="s"/>
    </row>
    <row outlineLevel="0" r="3">
      <c r="A3" s="1" t="n"/>
      <c r="B3" s="3" t="s">
        <v>2</v>
      </c>
      <c r="C3" s="3" t="s"/>
    </row>
    <row outlineLevel="0" r="4">
      <c r="A4" s="3" t="s">
        <v>460</v>
      </c>
      <c r="B4" s="3" t="s"/>
      <c r="C4" s="3" t="s"/>
    </row>
    <row outlineLevel="0" r="5">
      <c r="A5" s="3" t="s">
        <v>4</v>
      </c>
      <c r="B5" s="3" t="s"/>
      <c r="C5" s="3" t="s"/>
    </row>
    <row outlineLevel="0" r="6">
      <c r="A6" s="1" t="n"/>
      <c r="B6" s="2" t="n"/>
      <c r="C6" s="3" t="s">
        <v>5</v>
      </c>
    </row>
    <row outlineLevel="0" r="7">
      <c r="A7" s="1" t="n"/>
      <c r="B7" s="2" t="n"/>
      <c r="C7" s="3" t="n"/>
    </row>
    <row outlineLevel="0" r="8">
      <c r="A8" s="1" t="n"/>
      <c r="B8" s="2" t="n"/>
      <c r="C8" s="3" t="n"/>
    </row>
    <row outlineLevel="0" r="9">
      <c r="B9" s="2" t="n"/>
      <c r="C9" s="3" t="n"/>
    </row>
    <row ht="18.75" outlineLevel="0" r="10">
      <c r="A10" s="94" t="n"/>
    </row>
    <row ht="15.75" outlineLevel="0" r="11">
      <c r="A11" s="4" t="s">
        <v>461</v>
      </c>
      <c r="B11" s="4" t="s"/>
      <c r="C11" s="4" t="s"/>
    </row>
    <row ht="15.75" outlineLevel="0" r="12">
      <c r="A12" s="4" t="s">
        <v>462</v>
      </c>
      <c r="B12" s="4" t="s"/>
      <c r="C12" s="4" t="s"/>
    </row>
    <row ht="21" outlineLevel="0" r="13">
      <c r="A13" s="629" t="n"/>
    </row>
    <row customHeight="true" ht="117" outlineLevel="0" r="14">
      <c r="A14" s="630" t="s">
        <v>463</v>
      </c>
      <c r="B14" s="630" t="s">
        <v>464</v>
      </c>
      <c r="C14" s="631" t="s">
        <v>51</v>
      </c>
    </row>
    <row customHeight="true" ht="34.5" outlineLevel="0" r="15">
      <c r="A15" s="632" t="s">
        <v>465</v>
      </c>
      <c r="B15" s="114" t="s">
        <v>466</v>
      </c>
      <c r="C15" s="633" t="n">
        <f aca="false" ca="false" dt2D="false" dtr="false" t="normal">C20+C16</f>
        <v>247843.1</v>
      </c>
    </row>
    <row customHeight="true" ht="22.5" outlineLevel="0" r="16">
      <c r="A16" s="634" t="s">
        <v>467</v>
      </c>
      <c r="B16" s="73" t="s">
        <v>468</v>
      </c>
      <c r="C16" s="635" t="n">
        <f aca="false" ca="false" dt2D="false" dtr="false" t="normal">C17</f>
        <v>-7996873.86</v>
      </c>
    </row>
    <row customHeight="true" ht="31.5" outlineLevel="0" r="17">
      <c r="A17" s="636" t="s">
        <v>469</v>
      </c>
      <c r="B17" s="81" t="s">
        <v>470</v>
      </c>
      <c r="C17" s="637" t="n">
        <f aca="false" ca="false" dt2D="false" dtr="false" t="normal">C18</f>
        <v>-7996873.86</v>
      </c>
    </row>
    <row customHeight="true" ht="33.75" outlineLevel="0" r="18">
      <c r="A18" s="636" t="s">
        <v>471</v>
      </c>
      <c r="B18" s="81" t="s">
        <v>472</v>
      </c>
      <c r="C18" s="637" t="n">
        <f aca="false" ca="false" dt2D="false" dtr="false" t="normal">C19</f>
        <v>-7996873.86</v>
      </c>
    </row>
    <row customHeight="true" ht="48" outlineLevel="0" r="19">
      <c r="A19" s="636" t="s">
        <v>39</v>
      </c>
      <c r="B19" s="81" t="s">
        <v>473</v>
      </c>
      <c r="C19" s="637" t="n">
        <f aca="false" ca="false" dt2D="false" dtr="false" t="normal">-'приложение 3'!C33</f>
        <v>-7996873.86</v>
      </c>
    </row>
    <row customHeight="true" ht="18.75" outlineLevel="0" r="20">
      <c r="A20" s="634" t="s">
        <v>474</v>
      </c>
      <c r="B20" s="73" t="s">
        <v>475</v>
      </c>
      <c r="C20" s="638" t="n">
        <f aca="false" ca="false" dt2D="false" dtr="false" t="normal">C21</f>
        <v>8244716.96</v>
      </c>
    </row>
    <row customHeight="true" ht="35.25" outlineLevel="0" r="21">
      <c r="A21" s="636" t="s">
        <v>476</v>
      </c>
      <c r="B21" s="81" t="s">
        <v>477</v>
      </c>
      <c r="C21" s="639" t="n">
        <f aca="false" ca="false" dt2D="false" dtr="false" t="normal">C22</f>
        <v>8244716.96</v>
      </c>
    </row>
    <row customHeight="true" ht="37.5" outlineLevel="0" r="22">
      <c r="A22" s="372" t="s">
        <v>478</v>
      </c>
      <c r="B22" s="372" t="s">
        <v>479</v>
      </c>
      <c r="C22" s="640" t="n">
        <f aca="false" ca="false" dt2D="false" dtr="false" t="normal">C23</f>
        <v>8244716.96</v>
      </c>
    </row>
    <row ht="45.75" outlineLevel="0" r="23">
      <c r="A23" s="98" t="s">
        <v>41</v>
      </c>
      <c r="B23" s="641" t="s">
        <v>480</v>
      </c>
      <c r="C23" s="642" t="n">
        <f aca="false" ca="false" dt2D="false" dtr="false" t="normal">'приложение 8'!F149</f>
        <v>8244716.96</v>
      </c>
    </row>
    <row customHeight="true" ht="49.5" outlineLevel="0" r="24">
      <c r="A24" s="451" t="n"/>
      <c r="B24" s="73" t="s">
        <v>481</v>
      </c>
      <c r="C24" s="638" t="n">
        <f aca="false" ca="false" dt2D="false" dtr="false" t="normal">C15</f>
        <v>247843.1</v>
      </c>
    </row>
    <row ht="15.75" outlineLevel="0" r="65">
      <c r="A65" s="37" t="n"/>
    </row>
    <row ht="15.75" outlineLevel="0" r="66">
      <c r="A66" s="37" t="n"/>
    </row>
  </sheetData>
  <mergeCells count="6">
    <mergeCell ref="B2:C2"/>
    <mergeCell ref="B3:C3"/>
    <mergeCell ref="A4:C4"/>
    <mergeCell ref="A11:C11"/>
    <mergeCell ref="A12:C12"/>
    <mergeCell ref="A5:C5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17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D6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7.2851571731451"/>
    <col customWidth="true" max="2" min="2" outlineLevel="0" width="31.5703124854623"/>
    <col customWidth="true" max="3" min="3" outlineLevel="0" width="17.1406253092569"/>
    <col customWidth="true" max="4" min="4" outlineLevel="0" width="14.7109374563868"/>
  </cols>
  <sheetData>
    <row outlineLevel="0" r="1">
      <c r="A1" s="3" t="n"/>
      <c r="B1" s="3" t="n"/>
      <c r="C1" s="2" t="n"/>
      <c r="D1" s="3" t="s">
        <v>482</v>
      </c>
    </row>
    <row outlineLevel="0" r="2">
      <c r="A2" s="3" t="n"/>
      <c r="B2" s="3" t="s">
        <v>93</v>
      </c>
      <c r="C2" s="3" t="s"/>
      <c r="D2" s="3" t="s"/>
    </row>
    <row outlineLevel="0" r="3">
      <c r="A3" s="3" t="s">
        <v>2</v>
      </c>
      <c r="B3" s="3" t="s"/>
      <c r="C3" s="3" t="s"/>
      <c r="D3" s="3" t="s"/>
    </row>
    <row outlineLevel="0" r="4">
      <c r="A4" s="3" t="s">
        <v>416</v>
      </c>
      <c r="B4" s="3" t="s"/>
      <c r="C4" s="3" t="s"/>
      <c r="D4" s="3" t="s"/>
    </row>
    <row outlineLevel="0" r="5">
      <c r="A5" s="3" t="n"/>
      <c r="B5" s="3" t="s">
        <v>4</v>
      </c>
      <c r="C5" s="3" t="s"/>
      <c r="D5" s="3" t="s"/>
    </row>
    <row outlineLevel="0" r="6">
      <c r="A6" s="3" t="n"/>
      <c r="B6" s="3" t="s">
        <v>5</v>
      </c>
      <c r="C6" s="3" t="s"/>
      <c r="D6" s="3" t="s"/>
    </row>
    <row outlineLevel="0" r="7">
      <c r="A7" s="1" t="n"/>
      <c r="B7" s="1" t="n"/>
      <c r="C7" s="2" t="n"/>
      <c r="D7" s="3" t="n"/>
    </row>
    <row outlineLevel="0" r="8">
      <c r="A8" s="1" t="n"/>
      <c r="B8" s="1" t="n"/>
      <c r="C8" s="2" t="n"/>
      <c r="D8" s="3" t="n"/>
    </row>
    <row outlineLevel="0" r="9">
      <c r="A9" s="1" t="s">
        <v>179</v>
      </c>
      <c r="B9" s="3" t="n"/>
      <c r="C9" s="3" t="s"/>
      <c r="D9" s="3" t="s"/>
    </row>
    <row outlineLevel="0" r="10">
      <c r="A10" s="1" t="n"/>
      <c r="C10" s="2" t="n"/>
      <c r="D10" s="3" t="n"/>
    </row>
    <row ht="15.75" outlineLevel="0" r="11">
      <c r="A11" s="4" t="s">
        <v>461</v>
      </c>
      <c r="B11" s="4" t="s"/>
      <c r="C11" s="4" t="s"/>
      <c r="D11" s="4" t="s"/>
    </row>
    <row ht="15.75" outlineLevel="0" r="12">
      <c r="A12" s="4" t="s">
        <v>483</v>
      </c>
      <c r="B12" s="4" t="s"/>
      <c r="C12" s="4" t="s"/>
      <c r="D12" s="4" t="s"/>
    </row>
    <row ht="15.75" outlineLevel="0" r="13">
      <c r="A13" s="4" t="s">
        <v>484</v>
      </c>
      <c r="B13" s="4" t="s"/>
      <c r="C13" s="4" t="s"/>
      <c r="D13" s="4" t="s"/>
    </row>
    <row ht="21" outlineLevel="0" r="14">
      <c r="A14" s="643" t="n"/>
    </row>
    <row customHeight="true" ht="102.75" outlineLevel="0" r="15">
      <c r="A15" s="115" t="s">
        <v>463</v>
      </c>
      <c r="B15" s="115" t="s">
        <v>464</v>
      </c>
      <c r="C15" s="115" t="s">
        <v>51</v>
      </c>
      <c r="D15" s="644" t="s"/>
    </row>
    <row hidden="true" ht="15.75" outlineLevel="0" r="16">
      <c r="A16" s="645" t="s"/>
      <c r="B16" s="645" t="s"/>
      <c r="C16" s="646" t="s"/>
      <c r="D16" s="647" t="s"/>
    </row>
    <row customHeight="true" ht="44.25" outlineLevel="0" r="17">
      <c r="A17" s="648" t="s"/>
      <c r="B17" s="648" t="s"/>
      <c r="C17" s="115" t="s">
        <v>98</v>
      </c>
      <c r="D17" s="649" t="s">
        <v>99</v>
      </c>
    </row>
    <row customHeight="true" ht="42.75" outlineLevel="0" r="18">
      <c r="A18" s="634" t="s">
        <v>465</v>
      </c>
      <c r="B18" s="73" t="s">
        <v>466</v>
      </c>
      <c r="C18" s="638" t="n">
        <f aca="false" ca="false" dt2D="false" dtr="false" t="normal">C19+C23</f>
        <v>0</v>
      </c>
      <c r="D18" s="638" t="n">
        <f aca="false" ca="false" dt2D="false" dtr="false" t="normal">D19+D23</f>
        <v>0</v>
      </c>
    </row>
    <row customHeight="true" ht="33.75" outlineLevel="0" r="19">
      <c r="A19" s="634" t="s">
        <v>467</v>
      </c>
      <c r="B19" s="73" t="s">
        <v>468</v>
      </c>
      <c r="C19" s="635" t="n">
        <f aca="false" ca="false" dt2D="false" dtr="false" t="normal">C20</f>
        <v>-4313925</v>
      </c>
      <c r="D19" s="635" t="n">
        <f aca="false" ca="false" dt2D="false" dtr="false" t="normal">D20</f>
        <v>-4343430</v>
      </c>
    </row>
    <row customHeight="true" ht="31.5" outlineLevel="0" r="20">
      <c r="A20" s="372" t="s">
        <v>469</v>
      </c>
      <c r="B20" s="372" t="s">
        <v>470</v>
      </c>
      <c r="C20" s="650" t="n">
        <f aca="false" ca="false" dt2D="false" dtr="false" t="normal">C21</f>
        <v>-4313925</v>
      </c>
      <c r="D20" s="650" t="n">
        <f aca="false" ca="false" dt2D="false" dtr="false" t="normal">D21</f>
        <v>-4343430</v>
      </c>
    </row>
    <row customHeight="true" ht="36" outlineLevel="0" r="21">
      <c r="A21" s="372" t="s">
        <v>471</v>
      </c>
      <c r="B21" s="372" t="s">
        <v>472</v>
      </c>
      <c r="C21" s="650" t="n">
        <f aca="false" ca="false" dt2D="false" dtr="false" t="normal">C22</f>
        <v>-4313925</v>
      </c>
      <c r="D21" s="650" t="n">
        <f aca="false" ca="false" dt2D="false" dtr="false" t="normal">D22</f>
        <v>-4343430</v>
      </c>
    </row>
    <row customHeight="true" ht="51.75" outlineLevel="0" r="22">
      <c r="A22" s="372" t="s">
        <v>39</v>
      </c>
      <c r="B22" s="372" t="s">
        <v>473</v>
      </c>
      <c r="C22" s="650" t="n">
        <f aca="false" ca="false" dt2D="false" dtr="false" t="normal">-'приложение 4'!C27</f>
        <v>-4313925</v>
      </c>
      <c r="D22" s="650" t="n">
        <f aca="false" ca="false" dt2D="false" dtr="false" t="normal">-'приложение 4'!D27</f>
        <v>-4343430</v>
      </c>
    </row>
    <row ht="29.25" outlineLevel="0" r="23">
      <c r="A23" s="632" t="s">
        <v>474</v>
      </c>
      <c r="B23" s="114" t="s">
        <v>485</v>
      </c>
      <c r="C23" s="651" t="n">
        <f aca="false" ca="false" dt2D="false" dtr="false" t="normal">C24</f>
        <v>4313925</v>
      </c>
      <c r="D23" s="651" t="n">
        <f aca="false" ca="false" dt2D="false" dtr="false" t="normal">D24</f>
        <v>4343430</v>
      </c>
    </row>
    <row customHeight="true" ht="33.75" outlineLevel="0" r="24">
      <c r="A24" s="636" t="s">
        <v>476</v>
      </c>
      <c r="B24" s="81" t="s">
        <v>477</v>
      </c>
      <c r="C24" s="637" t="n">
        <f aca="false" ca="false" dt2D="false" dtr="false" t="normal">C25</f>
        <v>4313925</v>
      </c>
      <c r="D24" s="637" t="n">
        <f aca="false" ca="false" dt2D="false" dtr="false" t="normal">D25</f>
        <v>4343430</v>
      </c>
    </row>
    <row customHeight="true" ht="36" outlineLevel="0" r="25">
      <c r="A25" s="372" t="s">
        <v>478</v>
      </c>
      <c r="B25" s="372" t="s">
        <v>479</v>
      </c>
      <c r="C25" s="650" t="n">
        <f aca="false" ca="false" dt2D="false" dtr="false" t="normal">C26</f>
        <v>4313925</v>
      </c>
      <c r="D25" s="650" t="n">
        <f aca="false" ca="false" dt2D="false" dtr="false" t="normal">D26</f>
        <v>4343430</v>
      </c>
    </row>
    <row customHeight="true" ht="48.75" outlineLevel="0" r="26">
      <c r="A26" s="98" t="s">
        <v>41</v>
      </c>
      <c r="B26" s="641" t="s">
        <v>480</v>
      </c>
      <c r="C26" s="652" t="n">
        <f aca="false" ca="false" dt2D="false" dtr="false" t="normal">'приложение 9'!H86</f>
        <v>4313925</v>
      </c>
      <c r="D26" s="652" t="n">
        <f aca="false" ca="false" dt2D="false" dtr="false" t="normal">'приложение 9'!J86</f>
        <v>4343430</v>
      </c>
    </row>
    <row customHeight="true" ht="57.75" outlineLevel="0" r="27">
      <c r="A27" s="451" t="n"/>
      <c r="B27" s="73" t="s">
        <v>481</v>
      </c>
      <c r="C27" s="638" t="n">
        <f aca="false" ca="false" dt2D="false" dtr="false" t="normal">C18</f>
        <v>0</v>
      </c>
      <c r="D27" s="638" t="n">
        <f aca="false" ca="false" dt2D="false" dtr="false" t="normal">D18</f>
        <v>0</v>
      </c>
    </row>
    <row outlineLevel="0" r="28">
      <c r="A28" s="425" t="n"/>
    </row>
    <row ht="15.75" outlineLevel="0" r="64">
      <c r="A64" s="37" t="n"/>
    </row>
    <row ht="15.75" outlineLevel="0" r="65">
      <c r="A65" s="37" t="n"/>
    </row>
  </sheetData>
  <mergeCells count="12">
    <mergeCell ref="A13:D13"/>
    <mergeCell ref="B15:B17"/>
    <mergeCell ref="C15:D16"/>
    <mergeCell ref="B9:D9"/>
    <mergeCell ref="B6:D6"/>
    <mergeCell ref="A15:A17"/>
    <mergeCell ref="B2:D2"/>
    <mergeCell ref="A3:D3"/>
    <mergeCell ref="A4:D4"/>
    <mergeCell ref="A12:D12"/>
    <mergeCell ref="A11:D11"/>
    <mergeCell ref="B5:D5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94"/>
</worksheet>
</file>

<file path=xl/worksheets/sheet18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E69"/>
  <sheetViews>
    <sheetView showZeros="true" workbookViewId="0"/>
  </sheetViews>
  <sheetFormatPr baseColWidth="8" customHeight="false" defaultColWidth="9.14062530925693" defaultRowHeight="12.75" zeroHeight="false"/>
  <cols>
    <col customWidth="true" max="1" min="1" outlineLevel="0" style="653" width="9.14062530925693"/>
    <col customWidth="true" max="2" min="2" outlineLevel="0" style="653" width="61.7109352572265"/>
    <col customWidth="true" max="3" min="3" outlineLevel="0" style="653" width="18.7109381330516"/>
    <col customWidth="true" max="16384" min="4" outlineLevel="0" style="653" width="9.14062530925693"/>
  </cols>
  <sheetData>
    <row hidden="true" ht="12.75" outlineLevel="0" r="1">
      <c r="B1" s="653" t="n"/>
    </row>
    <row ht="15" outlineLevel="0" r="2">
      <c r="B2" s="654" t="n"/>
      <c r="C2" s="654" t="s">
        <v>486</v>
      </c>
    </row>
    <row ht="15" outlineLevel="0" r="3">
      <c r="B3" s="654" t="s">
        <v>1</v>
      </c>
      <c r="C3" s="654" t="s"/>
    </row>
    <row customHeight="true" ht="21.75" outlineLevel="0" r="4">
      <c r="B4" s="655" t="s">
        <v>2</v>
      </c>
      <c r="C4" s="655" t="s"/>
      <c r="D4" s="656" t="n"/>
      <c r="E4" s="656" t="n"/>
    </row>
    <row customHeight="true" ht="21.75" outlineLevel="0" r="5">
      <c r="B5" s="655" t="s">
        <v>116</v>
      </c>
      <c r="C5" s="655" t="s"/>
      <c r="D5" s="656" t="n"/>
      <c r="E5" s="656" t="n"/>
    </row>
    <row customHeight="true" ht="21.75" outlineLevel="0" r="6">
      <c r="B6" s="655" t="s">
        <v>4</v>
      </c>
      <c r="C6" s="655" t="s"/>
      <c r="D6" s="656" t="n"/>
      <c r="E6" s="656" t="n"/>
    </row>
    <row customHeight="true" ht="21" outlineLevel="0" r="7">
      <c r="B7" s="655" t="s">
        <v>5</v>
      </c>
      <c r="C7" s="655" t="s"/>
      <c r="D7" s="656" t="n"/>
      <c r="E7" s="656" t="n"/>
    </row>
    <row customHeight="true" ht="21" outlineLevel="0" r="8">
      <c r="B8" s="655" t="n"/>
      <c r="C8" s="654" t="n"/>
      <c r="D8" s="656" t="n"/>
      <c r="E8" s="656" t="n"/>
    </row>
    <row customHeight="true" ht="59.25" outlineLevel="0" r="9">
      <c r="B9" s="657" t="s">
        <v>487</v>
      </c>
      <c r="C9" s="657" t="s"/>
      <c r="D9" s="656" t="n"/>
      <c r="E9" s="656" t="n"/>
    </row>
    <row customHeight="true" ht="15.75" outlineLevel="0" r="10">
      <c r="B10" s="658" t="n"/>
      <c r="C10" s="659" t="s">
        <v>488</v>
      </c>
      <c r="D10" s="660" t="n"/>
      <c r="E10" s="660" t="n"/>
    </row>
    <row customHeight="true" ht="27.2000007629395" outlineLevel="0" r="11">
      <c r="B11" s="661" t="s">
        <v>28</v>
      </c>
      <c r="C11" s="662" t="s">
        <v>489</v>
      </c>
      <c r="D11" s="656" t="n"/>
      <c r="E11" s="656" t="n"/>
    </row>
    <row customHeight="true" ht="47.25" outlineLevel="0" r="12">
      <c r="B12" s="543" t="s">
        <v>189</v>
      </c>
      <c r="C12" s="663" t="n"/>
      <c r="D12" s="656" t="n"/>
      <c r="E12" s="656" t="n"/>
    </row>
    <row customHeight="true" ht="14.25" outlineLevel="0" r="13">
      <c r="B13" s="543" t="s">
        <v>490</v>
      </c>
      <c r="C13" s="663" t="n"/>
      <c r="D13" s="656" t="n"/>
      <c r="E13" s="656" t="n"/>
    </row>
    <row ht="47.25" outlineLevel="0" r="14">
      <c r="B14" s="664" t="s">
        <v>191</v>
      </c>
      <c r="C14" s="665" t="n"/>
      <c r="D14" s="656" t="n"/>
      <c r="E14" s="656" t="n"/>
    </row>
    <row ht="15.75" outlineLevel="0" r="15">
      <c r="B15" s="664" t="s">
        <v>490</v>
      </c>
      <c r="C15" s="665" t="n"/>
      <c r="D15" s="656" t="n"/>
      <c r="E15" s="656" t="n"/>
    </row>
    <row ht="47.25" outlineLevel="0" r="16">
      <c r="B16" s="666" t="s">
        <v>238</v>
      </c>
      <c r="C16" s="665" t="n">
        <f aca="false" ca="false" dt2D="false" dtr="false" t="normal">C18</f>
        <v>1332072.64</v>
      </c>
      <c r="D16" s="656" t="n"/>
      <c r="E16" s="656" t="n"/>
    </row>
    <row ht="15.75" outlineLevel="0" r="17">
      <c r="B17" s="666" t="s">
        <v>490</v>
      </c>
      <c r="C17" s="665" t="n"/>
      <c r="D17" s="656" t="n"/>
      <c r="E17" s="656" t="n"/>
    </row>
    <row customHeight="true" ht="48" outlineLevel="0" r="18">
      <c r="B18" s="226" t="s">
        <v>244</v>
      </c>
      <c r="C18" s="667" t="n">
        <f aca="false" ca="false" dt2D="false" dtr="false" t="normal">'приложение 8'!F52</f>
        <v>1332072.64</v>
      </c>
      <c r="D18" s="656" t="n"/>
      <c r="E18" s="656" t="n"/>
    </row>
    <row customHeight="true" hidden="true" ht="48.75" outlineLevel="0" r="19">
      <c r="B19" s="226" t="s">
        <v>491</v>
      </c>
      <c r="C19" s="667" t="n"/>
      <c r="D19" s="656" t="n"/>
      <c r="E19" s="656" t="n"/>
    </row>
    <row customHeight="true" ht="22.5" outlineLevel="0" r="20">
      <c r="B20" s="543" t="s">
        <v>114</v>
      </c>
      <c r="C20" s="663" t="n">
        <f aca="false" ca="false" dt2D="false" dtr="false" t="normal">C16</f>
        <v>1332072.64</v>
      </c>
      <c r="D20" s="656" t="n"/>
      <c r="E20" s="656" t="n"/>
    </row>
    <row customHeight="true" ht="15" outlineLevel="0" r="21">
      <c r="D21" s="656" t="n"/>
      <c r="E21" s="656" t="n"/>
    </row>
    <row outlineLevel="0" r="22">
      <c r="D22" s="656" t="n"/>
      <c r="E22" s="656" t="n"/>
    </row>
    <row outlineLevel="0" r="23">
      <c r="D23" s="656" t="n"/>
      <c r="E23" s="656" t="n"/>
    </row>
    <row outlineLevel="0" r="24">
      <c r="D24" s="656" t="n"/>
      <c r="E24" s="656" t="n"/>
    </row>
    <row customHeight="true" ht="43.3499984741211" outlineLevel="0" r="25">
      <c r="D25" s="656" t="n"/>
      <c r="E25" s="656" t="n"/>
    </row>
    <row customHeight="true" ht="130.149993896484" outlineLevel="0" r="26">
      <c r="D26" s="656" t="n"/>
      <c r="E26" s="656" t="n"/>
    </row>
    <row customHeight="true" ht="14.4499998092651" outlineLevel="0" r="27">
      <c r="D27" s="656" t="n"/>
      <c r="E27" s="656" t="n"/>
    </row>
    <row customHeight="true" ht="14.4499998092651" outlineLevel="0" r="28">
      <c r="D28" s="656" t="n"/>
      <c r="E28" s="656" t="n"/>
    </row>
    <row ht="15.75" outlineLevel="0" r="68">
      <c r="A68" s="668" t="n"/>
    </row>
    <row ht="15.75" outlineLevel="0" r="69">
      <c r="A69" s="668" t="n"/>
    </row>
  </sheetData>
  <mergeCells count="6">
    <mergeCell ref="B9:C9"/>
    <mergeCell ref="B3:C3"/>
    <mergeCell ref="B4:C4"/>
    <mergeCell ref="B5:C5"/>
    <mergeCell ref="B6:C6"/>
    <mergeCell ref="B7:C7"/>
  </mergeCells>
  <pageMargins bottom="0.15748031437397" footer="0.31496062874794" header="0.31496062874794" left="0.433070868253708" right="0.236220464110374" top="0.15748031437397"/>
  <pageSetup fitToHeight="0" fitToWidth="0" orientation="portrait" paperHeight="297mm" paperSize="9" paperWidth="210mm" scale="100"/>
</worksheet>
</file>

<file path=xl/worksheets/sheet19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WVL69"/>
  <sheetViews>
    <sheetView showZeros="true" workbookViewId="0"/>
  </sheetViews>
  <sheetFormatPr baseColWidth="8" customHeight="false" defaultColWidth="9.14062530925693" defaultRowHeight="12.75" zeroHeight="false"/>
  <cols>
    <col customWidth="true" max="1" min="1" outlineLevel="0" style="653" width="3.85546881277651"/>
    <col customWidth="true" max="2" min="2" outlineLevel="0" style="653" width="57.140622602598"/>
    <col customWidth="true" max="3" min="3" outlineLevel="0" style="653" width="15.7109369488883"/>
    <col customWidth="true" max="4" min="4" outlineLevel="0" style="653" width="16.5703119779637"/>
    <col customWidth="true" max="256" min="5" outlineLevel="0" style="653" width="9.14062530925693"/>
    <col customWidth="true" max="257" min="257" outlineLevel="0" style="653" width="3.85546881277651"/>
    <col customWidth="true" max="258" min="258" outlineLevel="0" style="653" width="61.7109352572265"/>
    <col customWidth="true" max="259" min="259" outlineLevel="0" style="653" width="15.7109369488883"/>
    <col customWidth="true" max="260" min="260" outlineLevel="0" style="653" width="16.5703119779637"/>
    <col customWidth="true" max="512" min="261" outlineLevel="0" style="653" width="9.14062530925693"/>
    <col customWidth="true" max="513" min="513" outlineLevel="0" style="653" width="3.85546881277651"/>
    <col customWidth="true" max="514" min="514" outlineLevel="0" style="653" width="61.7109352572265"/>
    <col customWidth="true" max="515" min="515" outlineLevel="0" style="653" width="15.7109369488883"/>
    <col customWidth="true" max="516" min="516" outlineLevel="0" style="653" width="16.5703119779637"/>
    <col customWidth="true" max="768" min="517" outlineLevel="0" style="653" width="9.14062530925693"/>
    <col customWidth="true" max="769" min="769" outlineLevel="0" style="653" width="3.85546881277651"/>
    <col customWidth="true" max="770" min="770" outlineLevel="0" style="653" width="61.7109352572265"/>
    <col customWidth="true" max="771" min="771" outlineLevel="0" style="653" width="15.7109369488883"/>
    <col customWidth="true" max="772" min="772" outlineLevel="0" style="653" width="16.5703119779637"/>
    <col customWidth="true" max="1024" min="773" outlineLevel="0" style="653" width="9.14062530925693"/>
    <col customWidth="true" max="1025" min="1025" outlineLevel="0" style="653" width="3.85546881277651"/>
    <col customWidth="true" max="1026" min="1026" outlineLevel="0" style="653" width="61.7109352572265"/>
    <col customWidth="true" max="1027" min="1027" outlineLevel="0" style="653" width="15.7109369488883"/>
    <col customWidth="true" max="1028" min="1028" outlineLevel="0" style="653" width="16.5703119779637"/>
    <col customWidth="true" max="1280" min="1029" outlineLevel="0" style="653" width="9.14062530925693"/>
    <col customWidth="true" max="1281" min="1281" outlineLevel="0" style="653" width="3.85546881277651"/>
    <col customWidth="true" max="1282" min="1282" outlineLevel="0" style="653" width="61.7109352572265"/>
    <col customWidth="true" max="1283" min="1283" outlineLevel="0" style="653" width="15.7109369488883"/>
    <col customWidth="true" max="1284" min="1284" outlineLevel="0" style="653" width="16.5703119779637"/>
    <col customWidth="true" max="1536" min="1285" outlineLevel="0" style="653" width="9.14062530925693"/>
    <col customWidth="true" max="1537" min="1537" outlineLevel="0" style="653" width="3.85546881277651"/>
    <col customWidth="true" max="1538" min="1538" outlineLevel="0" style="653" width="61.7109352572265"/>
    <col customWidth="true" max="1539" min="1539" outlineLevel="0" style="653" width="15.7109369488883"/>
    <col customWidth="true" max="1540" min="1540" outlineLevel="0" style="653" width="16.5703119779637"/>
    <col customWidth="true" max="1792" min="1541" outlineLevel="0" style="653" width="9.14062530925693"/>
    <col customWidth="true" max="1793" min="1793" outlineLevel="0" style="653" width="3.85546881277651"/>
    <col customWidth="true" max="1794" min="1794" outlineLevel="0" style="653" width="61.7109352572265"/>
    <col customWidth="true" max="1795" min="1795" outlineLevel="0" style="653" width="15.7109369488883"/>
    <col customWidth="true" max="1796" min="1796" outlineLevel="0" style="653" width="16.5703119779637"/>
    <col customWidth="true" max="2048" min="1797" outlineLevel="0" style="653" width="9.14062530925693"/>
    <col customWidth="true" max="2049" min="2049" outlineLevel="0" style="653" width="3.85546881277651"/>
    <col customWidth="true" max="2050" min="2050" outlineLevel="0" style="653" width="61.7109352572265"/>
    <col customWidth="true" max="2051" min="2051" outlineLevel="0" style="653" width="15.7109369488883"/>
    <col customWidth="true" max="2052" min="2052" outlineLevel="0" style="653" width="16.5703119779637"/>
    <col customWidth="true" max="2304" min="2053" outlineLevel="0" style="653" width="9.14062530925693"/>
    <col customWidth="true" max="2305" min="2305" outlineLevel="0" style="653" width="3.85546881277651"/>
    <col customWidth="true" max="2306" min="2306" outlineLevel="0" style="653" width="61.7109352572265"/>
    <col customWidth="true" max="2307" min="2307" outlineLevel="0" style="653" width="15.7109369488883"/>
    <col customWidth="true" max="2308" min="2308" outlineLevel="0" style="653" width="16.5703119779637"/>
    <col customWidth="true" max="2560" min="2309" outlineLevel="0" style="653" width="9.14062530925693"/>
    <col customWidth="true" max="2561" min="2561" outlineLevel="0" style="653" width="3.85546881277651"/>
    <col customWidth="true" max="2562" min="2562" outlineLevel="0" style="653" width="61.7109352572265"/>
    <col customWidth="true" max="2563" min="2563" outlineLevel="0" style="653" width="15.7109369488883"/>
    <col customWidth="true" max="2564" min="2564" outlineLevel="0" style="653" width="16.5703119779637"/>
    <col customWidth="true" max="2816" min="2565" outlineLevel="0" style="653" width="9.14062530925693"/>
    <col customWidth="true" max="2817" min="2817" outlineLevel="0" style="653" width="3.85546881277651"/>
    <col customWidth="true" max="2818" min="2818" outlineLevel="0" style="653" width="61.7109352572265"/>
    <col customWidth="true" max="2819" min="2819" outlineLevel="0" style="653" width="15.7109369488883"/>
    <col customWidth="true" max="2820" min="2820" outlineLevel="0" style="653" width="16.5703119779637"/>
    <col customWidth="true" max="3072" min="2821" outlineLevel="0" style="653" width="9.14062530925693"/>
    <col customWidth="true" max="3073" min="3073" outlineLevel="0" style="653" width="3.85546881277651"/>
    <col customWidth="true" max="3074" min="3074" outlineLevel="0" style="653" width="61.7109352572265"/>
    <col customWidth="true" max="3075" min="3075" outlineLevel="0" style="653" width="15.7109369488883"/>
    <col customWidth="true" max="3076" min="3076" outlineLevel="0" style="653" width="16.5703119779637"/>
    <col customWidth="true" max="3328" min="3077" outlineLevel="0" style="653" width="9.14062530925693"/>
    <col customWidth="true" max="3329" min="3329" outlineLevel="0" style="653" width="3.85546881277651"/>
    <col customWidth="true" max="3330" min="3330" outlineLevel="0" style="653" width="61.7109352572265"/>
    <col customWidth="true" max="3331" min="3331" outlineLevel="0" style="653" width="15.7109369488883"/>
    <col customWidth="true" max="3332" min="3332" outlineLevel="0" style="653" width="16.5703119779637"/>
    <col customWidth="true" max="3584" min="3333" outlineLevel="0" style="653" width="9.14062530925693"/>
    <col customWidth="true" max="3585" min="3585" outlineLevel="0" style="653" width="3.85546881277651"/>
    <col customWidth="true" max="3586" min="3586" outlineLevel="0" style="653" width="61.7109352572265"/>
    <col customWidth="true" max="3587" min="3587" outlineLevel="0" style="653" width="15.7109369488883"/>
    <col customWidth="true" max="3588" min="3588" outlineLevel="0" style="653" width="16.5703119779637"/>
    <col customWidth="true" max="3840" min="3589" outlineLevel="0" style="653" width="9.14062530925693"/>
    <col customWidth="true" max="3841" min="3841" outlineLevel="0" style="653" width="3.85546881277651"/>
    <col customWidth="true" max="3842" min="3842" outlineLevel="0" style="653" width="61.7109352572265"/>
    <col customWidth="true" max="3843" min="3843" outlineLevel="0" style="653" width="15.7109369488883"/>
    <col customWidth="true" max="3844" min="3844" outlineLevel="0" style="653" width="16.5703119779637"/>
    <col customWidth="true" max="4096" min="3845" outlineLevel="0" style="653" width="9.14062530925693"/>
    <col customWidth="true" max="4097" min="4097" outlineLevel="0" style="653" width="3.85546881277651"/>
    <col customWidth="true" max="4098" min="4098" outlineLevel="0" style="653" width="61.7109352572265"/>
    <col customWidth="true" max="4099" min="4099" outlineLevel="0" style="653" width="15.7109369488883"/>
    <col customWidth="true" max="4100" min="4100" outlineLevel="0" style="653" width="16.5703119779637"/>
    <col customWidth="true" max="4352" min="4101" outlineLevel="0" style="653" width="9.14062530925693"/>
    <col customWidth="true" max="4353" min="4353" outlineLevel="0" style="653" width="3.85546881277651"/>
    <col customWidth="true" max="4354" min="4354" outlineLevel="0" style="653" width="61.7109352572265"/>
    <col customWidth="true" max="4355" min="4355" outlineLevel="0" style="653" width="15.7109369488883"/>
    <col customWidth="true" max="4356" min="4356" outlineLevel="0" style="653" width="16.5703119779637"/>
    <col customWidth="true" max="4608" min="4357" outlineLevel="0" style="653" width="9.14062530925693"/>
    <col customWidth="true" max="4609" min="4609" outlineLevel="0" style="653" width="3.85546881277651"/>
    <col customWidth="true" max="4610" min="4610" outlineLevel="0" style="653" width="61.7109352572265"/>
    <col customWidth="true" max="4611" min="4611" outlineLevel="0" style="653" width="15.7109369488883"/>
    <col customWidth="true" max="4612" min="4612" outlineLevel="0" style="653" width="16.5703119779637"/>
    <col customWidth="true" max="4864" min="4613" outlineLevel="0" style="653" width="9.14062530925693"/>
    <col customWidth="true" max="4865" min="4865" outlineLevel="0" style="653" width="3.85546881277651"/>
    <col customWidth="true" max="4866" min="4866" outlineLevel="0" style="653" width="61.7109352572265"/>
    <col customWidth="true" max="4867" min="4867" outlineLevel="0" style="653" width="15.7109369488883"/>
    <col customWidth="true" max="4868" min="4868" outlineLevel="0" style="653" width="16.5703119779637"/>
    <col customWidth="true" max="5120" min="4869" outlineLevel="0" style="653" width="9.14062530925693"/>
    <col customWidth="true" max="5121" min="5121" outlineLevel="0" style="653" width="3.85546881277651"/>
    <col customWidth="true" max="5122" min="5122" outlineLevel="0" style="653" width="61.7109352572265"/>
    <col customWidth="true" max="5123" min="5123" outlineLevel="0" style="653" width="15.7109369488883"/>
    <col customWidth="true" max="5124" min="5124" outlineLevel="0" style="653" width="16.5703119779637"/>
    <col customWidth="true" max="5376" min="5125" outlineLevel="0" style="653" width="9.14062530925693"/>
    <col customWidth="true" max="5377" min="5377" outlineLevel="0" style="653" width="3.85546881277651"/>
    <col customWidth="true" max="5378" min="5378" outlineLevel="0" style="653" width="61.7109352572265"/>
    <col customWidth="true" max="5379" min="5379" outlineLevel="0" style="653" width="15.7109369488883"/>
    <col customWidth="true" max="5380" min="5380" outlineLevel="0" style="653" width="16.5703119779637"/>
    <col customWidth="true" max="5632" min="5381" outlineLevel="0" style="653" width="9.14062530925693"/>
    <col customWidth="true" max="5633" min="5633" outlineLevel="0" style="653" width="3.85546881277651"/>
    <col customWidth="true" max="5634" min="5634" outlineLevel="0" style="653" width="61.7109352572265"/>
    <col customWidth="true" max="5635" min="5635" outlineLevel="0" style="653" width="15.7109369488883"/>
    <col customWidth="true" max="5636" min="5636" outlineLevel="0" style="653" width="16.5703119779637"/>
    <col customWidth="true" max="5888" min="5637" outlineLevel="0" style="653" width="9.14062530925693"/>
    <col customWidth="true" max="5889" min="5889" outlineLevel="0" style="653" width="3.85546881277651"/>
    <col customWidth="true" max="5890" min="5890" outlineLevel="0" style="653" width="61.7109352572265"/>
    <col customWidth="true" max="5891" min="5891" outlineLevel="0" style="653" width="15.7109369488883"/>
    <col customWidth="true" max="5892" min="5892" outlineLevel="0" style="653" width="16.5703119779637"/>
    <col customWidth="true" max="6144" min="5893" outlineLevel="0" style="653" width="9.14062530925693"/>
    <col customWidth="true" max="6145" min="6145" outlineLevel="0" style="653" width="3.85546881277651"/>
    <col customWidth="true" max="6146" min="6146" outlineLevel="0" style="653" width="61.7109352572265"/>
    <col customWidth="true" max="6147" min="6147" outlineLevel="0" style="653" width="15.7109369488883"/>
    <col customWidth="true" max="6148" min="6148" outlineLevel="0" style="653" width="16.5703119779637"/>
    <col customWidth="true" max="6400" min="6149" outlineLevel="0" style="653" width="9.14062530925693"/>
    <col customWidth="true" max="6401" min="6401" outlineLevel="0" style="653" width="3.85546881277651"/>
    <col customWidth="true" max="6402" min="6402" outlineLevel="0" style="653" width="61.7109352572265"/>
    <col customWidth="true" max="6403" min="6403" outlineLevel="0" style="653" width="15.7109369488883"/>
    <col customWidth="true" max="6404" min="6404" outlineLevel="0" style="653" width="16.5703119779637"/>
    <col customWidth="true" max="6656" min="6405" outlineLevel="0" style="653" width="9.14062530925693"/>
    <col customWidth="true" max="6657" min="6657" outlineLevel="0" style="653" width="3.85546881277651"/>
    <col customWidth="true" max="6658" min="6658" outlineLevel="0" style="653" width="61.7109352572265"/>
    <col customWidth="true" max="6659" min="6659" outlineLevel="0" style="653" width="15.7109369488883"/>
    <col customWidth="true" max="6660" min="6660" outlineLevel="0" style="653" width="16.5703119779637"/>
    <col customWidth="true" max="6912" min="6661" outlineLevel="0" style="653" width="9.14062530925693"/>
    <col customWidth="true" max="6913" min="6913" outlineLevel="0" style="653" width="3.85546881277651"/>
    <col customWidth="true" max="6914" min="6914" outlineLevel="0" style="653" width="61.7109352572265"/>
    <col customWidth="true" max="6915" min="6915" outlineLevel="0" style="653" width="15.7109369488883"/>
    <col customWidth="true" max="6916" min="6916" outlineLevel="0" style="653" width="16.5703119779637"/>
    <col customWidth="true" max="7168" min="6917" outlineLevel="0" style="653" width="9.14062530925693"/>
    <col customWidth="true" max="7169" min="7169" outlineLevel="0" style="653" width="3.85546881277651"/>
    <col customWidth="true" max="7170" min="7170" outlineLevel="0" style="653" width="61.7109352572265"/>
    <col customWidth="true" max="7171" min="7171" outlineLevel="0" style="653" width="15.7109369488883"/>
    <col customWidth="true" max="7172" min="7172" outlineLevel="0" style="653" width="16.5703119779637"/>
    <col customWidth="true" max="7424" min="7173" outlineLevel="0" style="653" width="9.14062530925693"/>
    <col customWidth="true" max="7425" min="7425" outlineLevel="0" style="653" width="3.85546881277651"/>
    <col customWidth="true" max="7426" min="7426" outlineLevel="0" style="653" width="61.7109352572265"/>
    <col customWidth="true" max="7427" min="7427" outlineLevel="0" style="653" width="15.7109369488883"/>
    <col customWidth="true" max="7428" min="7428" outlineLevel="0" style="653" width="16.5703119779637"/>
    <col customWidth="true" max="7680" min="7429" outlineLevel="0" style="653" width="9.14062530925693"/>
    <col customWidth="true" max="7681" min="7681" outlineLevel="0" style="653" width="3.85546881277651"/>
    <col customWidth="true" max="7682" min="7682" outlineLevel="0" style="653" width="61.7109352572265"/>
    <col customWidth="true" max="7683" min="7683" outlineLevel="0" style="653" width="15.7109369488883"/>
    <col customWidth="true" max="7684" min="7684" outlineLevel="0" style="653" width="16.5703119779637"/>
    <col customWidth="true" max="7936" min="7685" outlineLevel="0" style="653" width="9.14062530925693"/>
    <col customWidth="true" max="7937" min="7937" outlineLevel="0" style="653" width="3.85546881277651"/>
    <col customWidth="true" max="7938" min="7938" outlineLevel="0" style="653" width="61.7109352572265"/>
    <col customWidth="true" max="7939" min="7939" outlineLevel="0" style="653" width="15.7109369488883"/>
    <col customWidth="true" max="7940" min="7940" outlineLevel="0" style="653" width="16.5703119779637"/>
    <col customWidth="true" max="8192" min="7941" outlineLevel="0" style="653" width="9.14062530925693"/>
    <col customWidth="true" max="8193" min="8193" outlineLevel="0" style="653" width="3.85546881277651"/>
    <col customWidth="true" max="8194" min="8194" outlineLevel="0" style="653" width="61.7109352572265"/>
    <col customWidth="true" max="8195" min="8195" outlineLevel="0" style="653" width="15.7109369488883"/>
    <col customWidth="true" max="8196" min="8196" outlineLevel="0" style="653" width="16.5703119779637"/>
    <col customWidth="true" max="8448" min="8197" outlineLevel="0" style="653" width="9.14062530925693"/>
    <col customWidth="true" max="8449" min="8449" outlineLevel="0" style="653" width="3.85546881277651"/>
    <col customWidth="true" max="8450" min="8450" outlineLevel="0" style="653" width="61.7109352572265"/>
    <col customWidth="true" max="8451" min="8451" outlineLevel="0" style="653" width="15.7109369488883"/>
    <col customWidth="true" max="8452" min="8452" outlineLevel="0" style="653" width="16.5703119779637"/>
    <col customWidth="true" max="8704" min="8453" outlineLevel="0" style="653" width="9.14062530925693"/>
    <col customWidth="true" max="8705" min="8705" outlineLevel="0" style="653" width="3.85546881277651"/>
    <col customWidth="true" max="8706" min="8706" outlineLevel="0" style="653" width="61.7109352572265"/>
    <col customWidth="true" max="8707" min="8707" outlineLevel="0" style="653" width="15.7109369488883"/>
    <col customWidth="true" max="8708" min="8708" outlineLevel="0" style="653" width="16.5703119779637"/>
    <col customWidth="true" max="8960" min="8709" outlineLevel="0" style="653" width="9.14062530925693"/>
    <col customWidth="true" max="8961" min="8961" outlineLevel="0" style="653" width="3.85546881277651"/>
    <col customWidth="true" max="8962" min="8962" outlineLevel="0" style="653" width="61.7109352572265"/>
    <col customWidth="true" max="8963" min="8963" outlineLevel="0" style="653" width="15.7109369488883"/>
    <col customWidth="true" max="8964" min="8964" outlineLevel="0" style="653" width="16.5703119779637"/>
    <col customWidth="true" max="9216" min="8965" outlineLevel="0" style="653" width="9.14062530925693"/>
    <col customWidth="true" max="9217" min="9217" outlineLevel="0" style="653" width="3.85546881277651"/>
    <col customWidth="true" max="9218" min="9218" outlineLevel="0" style="653" width="61.7109352572265"/>
    <col customWidth="true" max="9219" min="9219" outlineLevel="0" style="653" width="15.7109369488883"/>
    <col customWidth="true" max="9220" min="9220" outlineLevel="0" style="653" width="16.5703119779637"/>
    <col customWidth="true" max="9472" min="9221" outlineLevel="0" style="653" width="9.14062530925693"/>
    <col customWidth="true" max="9473" min="9473" outlineLevel="0" style="653" width="3.85546881277651"/>
    <col customWidth="true" max="9474" min="9474" outlineLevel="0" style="653" width="61.7109352572265"/>
    <col customWidth="true" max="9475" min="9475" outlineLevel="0" style="653" width="15.7109369488883"/>
    <col customWidth="true" max="9476" min="9476" outlineLevel="0" style="653" width="16.5703119779637"/>
    <col customWidth="true" max="9728" min="9477" outlineLevel="0" style="653" width="9.14062530925693"/>
    <col customWidth="true" max="9729" min="9729" outlineLevel="0" style="653" width="3.85546881277651"/>
    <col customWidth="true" max="9730" min="9730" outlineLevel="0" style="653" width="61.7109352572265"/>
    <col customWidth="true" max="9731" min="9731" outlineLevel="0" style="653" width="15.7109369488883"/>
    <col customWidth="true" max="9732" min="9732" outlineLevel="0" style="653" width="16.5703119779637"/>
    <col customWidth="true" max="9984" min="9733" outlineLevel="0" style="653" width="9.14062530925693"/>
    <col customWidth="true" max="9985" min="9985" outlineLevel="0" style="653" width="3.85546881277651"/>
    <col customWidth="true" max="9986" min="9986" outlineLevel="0" style="653" width="61.7109352572265"/>
    <col customWidth="true" max="9987" min="9987" outlineLevel="0" style="653" width="15.7109369488883"/>
    <col customWidth="true" max="9988" min="9988" outlineLevel="0" style="653" width="16.5703119779637"/>
    <col customWidth="true" max="10240" min="9989" outlineLevel="0" style="653" width="9.14062530925693"/>
    <col customWidth="true" max="10241" min="10241" outlineLevel="0" style="653" width="3.85546881277651"/>
    <col customWidth="true" max="10242" min="10242" outlineLevel="0" style="653" width="61.7109352572265"/>
    <col customWidth="true" max="10243" min="10243" outlineLevel="0" style="653" width="15.7109369488883"/>
    <col customWidth="true" max="10244" min="10244" outlineLevel="0" style="653" width="16.5703119779637"/>
    <col customWidth="true" max="10496" min="10245" outlineLevel="0" style="653" width="9.14062530925693"/>
    <col customWidth="true" max="10497" min="10497" outlineLevel="0" style="653" width="3.85546881277651"/>
    <col customWidth="true" max="10498" min="10498" outlineLevel="0" style="653" width="61.7109352572265"/>
    <col customWidth="true" max="10499" min="10499" outlineLevel="0" style="653" width="15.7109369488883"/>
    <col customWidth="true" max="10500" min="10500" outlineLevel="0" style="653" width="16.5703119779637"/>
    <col customWidth="true" max="10752" min="10501" outlineLevel="0" style="653" width="9.14062530925693"/>
    <col customWidth="true" max="10753" min="10753" outlineLevel="0" style="653" width="3.85546881277651"/>
    <col customWidth="true" max="10754" min="10754" outlineLevel="0" style="653" width="61.7109352572265"/>
    <col customWidth="true" max="10755" min="10755" outlineLevel="0" style="653" width="15.7109369488883"/>
    <col customWidth="true" max="10756" min="10756" outlineLevel="0" style="653" width="16.5703119779637"/>
    <col customWidth="true" max="11008" min="10757" outlineLevel="0" style="653" width="9.14062530925693"/>
    <col customWidth="true" max="11009" min="11009" outlineLevel="0" style="653" width="3.85546881277651"/>
    <col customWidth="true" max="11010" min="11010" outlineLevel="0" style="653" width="61.7109352572265"/>
    <col customWidth="true" max="11011" min="11011" outlineLevel="0" style="653" width="15.7109369488883"/>
    <col customWidth="true" max="11012" min="11012" outlineLevel="0" style="653" width="16.5703119779637"/>
    <col customWidth="true" max="11264" min="11013" outlineLevel="0" style="653" width="9.14062530925693"/>
    <col customWidth="true" max="11265" min="11265" outlineLevel="0" style="653" width="3.85546881277651"/>
    <col customWidth="true" max="11266" min="11266" outlineLevel="0" style="653" width="61.7109352572265"/>
    <col customWidth="true" max="11267" min="11267" outlineLevel="0" style="653" width="15.7109369488883"/>
    <col customWidth="true" max="11268" min="11268" outlineLevel="0" style="653" width="16.5703119779637"/>
    <col customWidth="true" max="11520" min="11269" outlineLevel="0" style="653" width="9.14062530925693"/>
    <col customWidth="true" max="11521" min="11521" outlineLevel="0" style="653" width="3.85546881277651"/>
    <col customWidth="true" max="11522" min="11522" outlineLevel="0" style="653" width="61.7109352572265"/>
    <col customWidth="true" max="11523" min="11523" outlineLevel="0" style="653" width="15.7109369488883"/>
    <col customWidth="true" max="11524" min="11524" outlineLevel="0" style="653" width="16.5703119779637"/>
    <col customWidth="true" max="11776" min="11525" outlineLevel="0" style="653" width="9.14062530925693"/>
    <col customWidth="true" max="11777" min="11777" outlineLevel="0" style="653" width="3.85546881277651"/>
    <col customWidth="true" max="11778" min="11778" outlineLevel="0" style="653" width="61.7109352572265"/>
    <col customWidth="true" max="11779" min="11779" outlineLevel="0" style="653" width="15.7109369488883"/>
    <col customWidth="true" max="11780" min="11780" outlineLevel="0" style="653" width="16.5703119779637"/>
    <col customWidth="true" max="12032" min="11781" outlineLevel="0" style="653" width="9.14062530925693"/>
    <col customWidth="true" max="12033" min="12033" outlineLevel="0" style="653" width="3.85546881277651"/>
    <col customWidth="true" max="12034" min="12034" outlineLevel="0" style="653" width="61.7109352572265"/>
    <col customWidth="true" max="12035" min="12035" outlineLevel="0" style="653" width="15.7109369488883"/>
    <col customWidth="true" max="12036" min="12036" outlineLevel="0" style="653" width="16.5703119779637"/>
    <col customWidth="true" max="12288" min="12037" outlineLevel="0" style="653" width="9.14062530925693"/>
    <col customWidth="true" max="12289" min="12289" outlineLevel="0" style="653" width="3.85546881277651"/>
    <col customWidth="true" max="12290" min="12290" outlineLevel="0" style="653" width="61.7109352572265"/>
    <col customWidth="true" max="12291" min="12291" outlineLevel="0" style="653" width="15.7109369488883"/>
    <col customWidth="true" max="12292" min="12292" outlineLevel="0" style="653" width="16.5703119779637"/>
    <col customWidth="true" max="12544" min="12293" outlineLevel="0" style="653" width="9.14062530925693"/>
    <col customWidth="true" max="12545" min="12545" outlineLevel="0" style="653" width="3.85546881277651"/>
    <col customWidth="true" max="12546" min="12546" outlineLevel="0" style="653" width="61.7109352572265"/>
    <col customWidth="true" max="12547" min="12547" outlineLevel="0" style="653" width="15.7109369488883"/>
    <col customWidth="true" max="12548" min="12548" outlineLevel="0" style="653" width="16.5703119779637"/>
    <col customWidth="true" max="12800" min="12549" outlineLevel="0" style="653" width="9.14062530925693"/>
    <col customWidth="true" max="12801" min="12801" outlineLevel="0" style="653" width="3.85546881277651"/>
    <col customWidth="true" max="12802" min="12802" outlineLevel="0" style="653" width="61.7109352572265"/>
    <col customWidth="true" max="12803" min="12803" outlineLevel="0" style="653" width="15.7109369488883"/>
    <col customWidth="true" max="12804" min="12804" outlineLevel="0" style="653" width="16.5703119779637"/>
    <col customWidth="true" max="13056" min="12805" outlineLevel="0" style="653" width="9.14062530925693"/>
    <col customWidth="true" max="13057" min="13057" outlineLevel="0" style="653" width="3.85546881277651"/>
    <col customWidth="true" max="13058" min="13058" outlineLevel="0" style="653" width="61.7109352572265"/>
    <col customWidth="true" max="13059" min="13059" outlineLevel="0" style="653" width="15.7109369488883"/>
    <col customWidth="true" max="13060" min="13060" outlineLevel="0" style="653" width="16.5703119779637"/>
    <col customWidth="true" max="13312" min="13061" outlineLevel="0" style="653" width="9.14062530925693"/>
    <col customWidth="true" max="13313" min="13313" outlineLevel="0" style="653" width="3.85546881277651"/>
    <col customWidth="true" max="13314" min="13314" outlineLevel="0" style="653" width="61.7109352572265"/>
    <col customWidth="true" max="13315" min="13315" outlineLevel="0" style="653" width="15.7109369488883"/>
    <col customWidth="true" max="13316" min="13316" outlineLevel="0" style="653" width="16.5703119779637"/>
    <col customWidth="true" max="13568" min="13317" outlineLevel="0" style="653" width="9.14062530925693"/>
    <col customWidth="true" max="13569" min="13569" outlineLevel="0" style="653" width="3.85546881277651"/>
    <col customWidth="true" max="13570" min="13570" outlineLevel="0" style="653" width="61.7109352572265"/>
    <col customWidth="true" max="13571" min="13571" outlineLevel="0" style="653" width="15.7109369488883"/>
    <col customWidth="true" max="13572" min="13572" outlineLevel="0" style="653" width="16.5703119779637"/>
    <col customWidth="true" max="13824" min="13573" outlineLevel="0" style="653" width="9.14062530925693"/>
    <col customWidth="true" max="13825" min="13825" outlineLevel="0" style="653" width="3.85546881277651"/>
    <col customWidth="true" max="13826" min="13826" outlineLevel="0" style="653" width="61.7109352572265"/>
    <col customWidth="true" max="13827" min="13827" outlineLevel="0" style="653" width="15.7109369488883"/>
    <col customWidth="true" max="13828" min="13828" outlineLevel="0" style="653" width="16.5703119779637"/>
    <col customWidth="true" max="14080" min="13829" outlineLevel="0" style="653" width="9.14062530925693"/>
    <col customWidth="true" max="14081" min="14081" outlineLevel="0" style="653" width="3.85546881277651"/>
    <col customWidth="true" max="14082" min="14082" outlineLevel="0" style="653" width="61.7109352572265"/>
    <col customWidth="true" max="14083" min="14083" outlineLevel="0" style="653" width="15.7109369488883"/>
    <col customWidth="true" max="14084" min="14084" outlineLevel="0" style="653" width="16.5703119779637"/>
    <col customWidth="true" max="14336" min="14085" outlineLevel="0" style="653" width="9.14062530925693"/>
    <col customWidth="true" max="14337" min="14337" outlineLevel="0" style="653" width="3.85546881277651"/>
    <col customWidth="true" max="14338" min="14338" outlineLevel="0" style="653" width="61.7109352572265"/>
    <col customWidth="true" max="14339" min="14339" outlineLevel="0" style="653" width="15.7109369488883"/>
    <col customWidth="true" max="14340" min="14340" outlineLevel="0" style="653" width="16.5703119779637"/>
    <col customWidth="true" max="14592" min="14341" outlineLevel="0" style="653" width="9.14062530925693"/>
    <col customWidth="true" max="14593" min="14593" outlineLevel="0" style="653" width="3.85546881277651"/>
    <col customWidth="true" max="14594" min="14594" outlineLevel="0" style="653" width="61.7109352572265"/>
    <col customWidth="true" max="14595" min="14595" outlineLevel="0" style="653" width="15.7109369488883"/>
    <col customWidth="true" max="14596" min="14596" outlineLevel="0" style="653" width="16.5703119779637"/>
    <col customWidth="true" max="14848" min="14597" outlineLevel="0" style="653" width="9.14062530925693"/>
    <col customWidth="true" max="14849" min="14849" outlineLevel="0" style="653" width="3.85546881277651"/>
    <col customWidth="true" max="14850" min="14850" outlineLevel="0" style="653" width="61.7109352572265"/>
    <col customWidth="true" max="14851" min="14851" outlineLevel="0" style="653" width="15.7109369488883"/>
    <col customWidth="true" max="14852" min="14852" outlineLevel="0" style="653" width="16.5703119779637"/>
    <col customWidth="true" max="15104" min="14853" outlineLevel="0" style="653" width="9.14062530925693"/>
    <col customWidth="true" max="15105" min="15105" outlineLevel="0" style="653" width="3.85546881277651"/>
    <col customWidth="true" max="15106" min="15106" outlineLevel="0" style="653" width="61.7109352572265"/>
    <col customWidth="true" max="15107" min="15107" outlineLevel="0" style="653" width="15.7109369488883"/>
    <col customWidth="true" max="15108" min="15108" outlineLevel="0" style="653" width="16.5703119779637"/>
    <col customWidth="true" max="15360" min="15109" outlineLevel="0" style="653" width="9.14062530925693"/>
    <col customWidth="true" max="15361" min="15361" outlineLevel="0" style="653" width="3.85546881277651"/>
    <col customWidth="true" max="15362" min="15362" outlineLevel="0" style="653" width="61.7109352572265"/>
    <col customWidth="true" max="15363" min="15363" outlineLevel="0" style="653" width="15.7109369488883"/>
    <col customWidth="true" max="15364" min="15364" outlineLevel="0" style="653" width="16.5703119779637"/>
    <col customWidth="true" max="15616" min="15365" outlineLevel="0" style="653" width="9.14062530925693"/>
    <col customWidth="true" max="15617" min="15617" outlineLevel="0" style="653" width="3.85546881277651"/>
    <col customWidth="true" max="15618" min="15618" outlineLevel="0" style="653" width="61.7109352572265"/>
    <col customWidth="true" max="15619" min="15619" outlineLevel="0" style="653" width="15.7109369488883"/>
    <col customWidth="true" max="15620" min="15620" outlineLevel="0" style="653" width="16.5703119779637"/>
    <col customWidth="true" max="15872" min="15621" outlineLevel="0" style="653" width="9.14062530925693"/>
    <col customWidth="true" max="15873" min="15873" outlineLevel="0" style="653" width="3.85546881277651"/>
    <col customWidth="true" max="15874" min="15874" outlineLevel="0" style="653" width="61.7109352572265"/>
    <col customWidth="true" max="15875" min="15875" outlineLevel="0" style="653" width="15.7109369488883"/>
    <col customWidth="true" max="15876" min="15876" outlineLevel="0" style="653" width="16.5703119779637"/>
    <col customWidth="true" max="16128" min="15877" outlineLevel="0" style="653" width="9.14062530925693"/>
    <col customWidth="true" max="16129" min="16129" outlineLevel="0" style="653" width="3.85546881277651"/>
    <col customWidth="true" max="16130" min="16130" outlineLevel="0" style="653" width="61.7109352572265"/>
    <col customWidth="true" max="16131" min="16131" outlineLevel="0" style="653" width="15.7109369488883"/>
    <col customWidth="true" max="16132" min="16132" outlineLevel="0" style="653" width="16.5703119779637"/>
    <col customWidth="true" max="16384" min="16133" outlineLevel="0" style="653" width="9.14062530925693"/>
  </cols>
  <sheetData>
    <row hidden="true" ht="12.75" outlineLevel="0" r="1">
      <c r="B1" s="653" t="n"/>
    </row>
    <row ht="15" outlineLevel="0" r="2">
      <c r="A2" s="654" t="n"/>
      <c r="B2" s="654" t="s">
        <v>492</v>
      </c>
      <c r="C2" s="654" t="s"/>
      <c r="D2" s="654" t="s"/>
    </row>
    <row ht="15" outlineLevel="0" r="3">
      <c r="A3" s="654" t="n"/>
      <c r="B3" s="654" t="s">
        <v>1</v>
      </c>
      <c r="C3" s="654" t="s"/>
      <c r="D3" s="654" t="s"/>
    </row>
    <row ht="15" outlineLevel="0" r="4">
      <c r="A4" s="654" t="n"/>
      <c r="B4" s="654" t="s">
        <v>2</v>
      </c>
      <c r="C4" s="654" t="s"/>
      <c r="D4" s="654" t="s"/>
    </row>
    <row customHeight="true" ht="18.75" outlineLevel="0" r="5">
      <c r="A5" s="654" t="n"/>
      <c r="B5" s="655" t="s">
        <v>493</v>
      </c>
      <c r="C5" s="655" t="s"/>
      <c r="D5" s="655" t="s"/>
      <c r="E5" s="656" t="n"/>
      <c r="F5" s="656" t="n"/>
    </row>
    <row customHeight="true" ht="18.75" outlineLevel="0" r="6">
      <c r="A6" s="654" t="n"/>
      <c r="B6" s="655" t="s">
        <v>4</v>
      </c>
      <c r="C6" s="655" t="s"/>
      <c r="D6" s="655" t="s"/>
      <c r="E6" s="656" t="n"/>
      <c r="F6" s="656" t="n"/>
    </row>
    <row customHeight="true" ht="18.75" outlineLevel="0" r="7">
      <c r="A7" s="654" t="n"/>
      <c r="B7" s="655" t="s">
        <v>5</v>
      </c>
      <c r="C7" s="655" t="s"/>
      <c r="D7" s="655" t="s"/>
      <c r="E7" s="656" t="n"/>
      <c r="F7" s="656" t="n"/>
    </row>
    <row customHeight="true" ht="18.75" outlineLevel="0" r="8">
      <c r="B8" s="658" t="n"/>
      <c r="C8" s="658" t="s"/>
      <c r="D8" s="658" t="s"/>
      <c r="E8" s="656" t="n"/>
      <c r="F8" s="656" t="n"/>
    </row>
    <row customHeight="true" ht="59.25" outlineLevel="0" r="9">
      <c r="B9" s="657" t="s">
        <v>494</v>
      </c>
      <c r="C9" s="657" t="s"/>
      <c r="D9" s="657" t="s"/>
      <c r="E9" s="656" t="n"/>
      <c r="F9" s="656" t="n"/>
    </row>
    <row customHeight="true" ht="15.75" outlineLevel="0" r="10">
      <c r="B10" s="658" t="n"/>
      <c r="C10" s="658" t="n"/>
      <c r="D10" s="659" t="s">
        <v>488</v>
      </c>
      <c r="E10" s="660" t="n"/>
      <c r="F10" s="660" t="n"/>
    </row>
    <row customHeight="true" ht="27.2000007629395" outlineLevel="0" r="11">
      <c r="B11" s="661" t="s">
        <v>28</v>
      </c>
      <c r="C11" s="661" t="s">
        <v>495</v>
      </c>
      <c r="D11" s="661" t="s">
        <v>98</v>
      </c>
      <c r="E11" s="656" t="n"/>
      <c r="F11" s="656" t="n"/>
    </row>
    <row customHeight="true" ht="54.75" outlineLevel="0" r="12">
      <c r="B12" s="543" t="s">
        <v>496</v>
      </c>
      <c r="C12" s="669" t="n"/>
      <c r="D12" s="670" t="n"/>
      <c r="E12" s="656" t="n"/>
      <c r="F12" s="656" t="n"/>
    </row>
    <row customHeight="true" ht="14.25" outlineLevel="0" r="13">
      <c r="B13" s="487" t="s">
        <v>490</v>
      </c>
      <c r="C13" s="669" t="n"/>
      <c r="D13" s="670" t="n"/>
      <c r="E13" s="656" t="n"/>
      <c r="F13" s="656" t="n"/>
    </row>
    <row ht="47.25" outlineLevel="0" r="14">
      <c r="B14" s="664" t="s">
        <v>497</v>
      </c>
      <c r="C14" s="671" t="n"/>
      <c r="D14" s="672" t="n"/>
      <c r="E14" s="656" t="n"/>
      <c r="F14" s="656" t="n"/>
    </row>
    <row customHeight="true" ht="54" outlineLevel="0" r="15">
      <c r="B15" s="666" t="s">
        <v>498</v>
      </c>
      <c r="C15" s="673" t="n">
        <f aca="false" ca="false" dt2D="false" dtr="false" t="normal">C16</f>
        <v>1287000</v>
      </c>
      <c r="D15" s="665" t="n">
        <f aca="false" ca="false" dt2D="false" dtr="false" t="normal">D16</f>
        <v>1314000</v>
      </c>
      <c r="E15" s="656" t="n"/>
      <c r="F15" s="656" t="n"/>
    </row>
    <row customHeight="true" ht="70.5" outlineLevel="0" r="16">
      <c r="B16" s="226" t="s">
        <v>499</v>
      </c>
      <c r="C16" s="674" t="n">
        <f aca="false" ca="false" dt2D="false" dtr="false" t="normal">'приложение 9'!H59</f>
        <v>1287000</v>
      </c>
      <c r="D16" s="667" t="n">
        <f aca="false" ca="false" dt2D="false" dtr="false" t="normal">'приложение 9'!J59</f>
        <v>1314000</v>
      </c>
      <c r="E16" s="656" t="n"/>
      <c r="F16" s="656" t="n"/>
    </row>
    <row customHeight="true" hidden="true" ht="26.25" outlineLevel="0" r="17">
      <c r="B17" s="226" t="s">
        <v>500</v>
      </c>
      <c r="C17" s="674" t="n"/>
      <c r="D17" s="667" t="n"/>
      <c r="E17" s="656" t="n"/>
      <c r="F17" s="656" t="n"/>
    </row>
    <row customHeight="true" hidden="true" ht="74.25" outlineLevel="0" r="18">
      <c r="B18" s="675" t="s">
        <v>501</v>
      </c>
      <c r="C18" s="676" t="n"/>
      <c r="D18" s="677" t="n"/>
      <c r="E18" s="656" t="n"/>
      <c r="F18" s="656" t="n"/>
    </row>
    <row hidden="true" ht="15.75" outlineLevel="0" r="19">
      <c r="B19" s="675" t="s">
        <v>490</v>
      </c>
      <c r="C19" s="676" t="n"/>
      <c r="D19" s="677" t="n"/>
      <c r="E19" s="656" t="n"/>
      <c r="F19" s="656" t="n"/>
    </row>
    <row customHeight="true" hidden="true" ht="24" outlineLevel="0" r="20">
      <c r="B20" s="678" t="s">
        <v>502</v>
      </c>
      <c r="C20" s="679" t="n"/>
      <c r="D20" s="680" t="n"/>
      <c r="E20" s="656" t="n"/>
      <c r="F20" s="656" t="n"/>
    </row>
    <row customHeight="true" hidden="true" ht="14.25" outlineLevel="0" r="21">
      <c r="B21" s="678" t="s">
        <v>490</v>
      </c>
      <c r="C21" s="679" t="n"/>
      <c r="D21" s="680" t="n"/>
      <c r="E21" s="656" t="n"/>
      <c r="F21" s="656" t="n"/>
    </row>
    <row hidden="true" ht="94.5" outlineLevel="0" r="22">
      <c r="B22" s="226" t="s">
        <v>503</v>
      </c>
      <c r="C22" s="674" t="n"/>
      <c r="D22" s="667" t="n"/>
      <c r="E22" s="656" t="n"/>
      <c r="F22" s="656" t="n"/>
    </row>
    <row customHeight="true" ht="25.5" outlineLevel="0" r="23">
      <c r="B23" s="543" t="s">
        <v>114</v>
      </c>
      <c r="C23" s="663" t="n">
        <f aca="false" ca="false" dt2D="false" dtr="false" t="normal">C15</f>
        <v>1287000</v>
      </c>
      <c r="D23" s="663" t="n">
        <f aca="false" ca="false" dt2D="false" dtr="false" t="normal">D15</f>
        <v>1314000</v>
      </c>
      <c r="E23" s="656" t="n"/>
      <c r="F23" s="656" t="n"/>
    </row>
    <row customHeight="true" ht="15" outlineLevel="0" r="24">
      <c r="E24" s="656" t="n"/>
      <c r="F24" s="656" t="n"/>
    </row>
    <row outlineLevel="0" r="25">
      <c r="E25" s="656" t="n"/>
      <c r="F25" s="656" t="n"/>
    </row>
    <row outlineLevel="0" r="26">
      <c r="E26" s="656" t="n"/>
      <c r="F26" s="656" t="n"/>
    </row>
    <row outlineLevel="0" r="27">
      <c r="E27" s="656" t="n"/>
      <c r="F27" s="656" t="n"/>
    </row>
    <row customHeight="true" ht="43.3499984741211" outlineLevel="0" r="28">
      <c r="E28" s="656" t="n"/>
      <c r="F28" s="656" t="n"/>
    </row>
    <row customHeight="true" ht="130.149993896484" outlineLevel="0" r="29">
      <c r="E29" s="656" t="n"/>
      <c r="F29" s="656" t="n"/>
    </row>
    <row customHeight="true" ht="14.4499998092651" outlineLevel="0" r="30">
      <c r="E30" s="656" t="n"/>
      <c r="F30" s="656" t="n"/>
    </row>
    <row customHeight="true" ht="14.4499998092651" outlineLevel="0" r="31">
      <c r="E31" s="656" t="n"/>
      <c r="F31" s="656" t="n"/>
    </row>
    <row ht="15.75" outlineLevel="0" r="68">
      <c r="A68" s="668" t="n"/>
    </row>
    <row ht="15.75" outlineLevel="0" r="69">
      <c r="A69" s="668" t="n"/>
    </row>
  </sheetData>
  <mergeCells count="8">
    <mergeCell ref="B8:D8"/>
    <mergeCell ref="B9:D9"/>
    <mergeCell ref="B2:D2"/>
    <mergeCell ref="B3:D3"/>
    <mergeCell ref="B4:D4"/>
    <mergeCell ref="B5:D5"/>
    <mergeCell ref="B6:D6"/>
    <mergeCell ref="B7:D7"/>
  </mergeCells>
  <pageMargins bottom="0.15748031437397" footer="0.31496062874794" header="0.31496062874794" left="0.433070868253708" right="0.236220464110374" top="0.15748031437397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2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8.71093779471921"/>
    <col customWidth="true" max="2" min="2" outlineLevel="0" width="28.2851566656466"/>
    <col customWidth="true" max="3" min="3" outlineLevel="0" width="52.1406224334318"/>
  </cols>
  <sheetData>
    <row outlineLevel="0" r="1">
      <c r="A1" s="1" t="n"/>
      <c r="B1" s="2" t="n"/>
      <c r="C1" s="3" t="s">
        <v>22</v>
      </c>
    </row>
    <row outlineLevel="0" r="2">
      <c r="A2" s="1" t="n"/>
      <c r="B2" s="3" t="s">
        <v>23</v>
      </c>
      <c r="C2" s="3" t="s"/>
    </row>
    <row outlineLevel="0" r="3">
      <c r="A3" s="1" t="n"/>
      <c r="B3" s="3" t="s">
        <v>2</v>
      </c>
      <c r="C3" s="3" t="s"/>
    </row>
    <row outlineLevel="0" r="4">
      <c r="A4" s="1" t="n"/>
      <c r="B4" s="3" t="s">
        <v>24</v>
      </c>
      <c r="C4" s="3" t="s"/>
    </row>
    <row outlineLevel="0" r="5">
      <c r="A5" s="3" t="s">
        <v>4</v>
      </c>
      <c r="B5" s="3" t="s"/>
      <c r="C5" s="3" t="s"/>
    </row>
    <row outlineLevel="0" r="6">
      <c r="A6" s="3" t="s">
        <v>5</v>
      </c>
      <c r="B6" s="3" t="s"/>
      <c r="C6" s="3" t="s"/>
    </row>
    <row outlineLevel="0" r="7">
      <c r="A7" s="1" t="n"/>
      <c r="B7" s="2" t="n"/>
      <c r="C7" s="3" t="n"/>
    </row>
    <row outlineLevel="0" r="8">
      <c r="A8" s="1" t="n"/>
      <c r="B8" s="2" t="n"/>
      <c r="C8" s="3" t="n"/>
    </row>
    <row outlineLevel="0" r="9">
      <c r="B9" s="2" t="n"/>
      <c r="C9" s="3" t="n"/>
    </row>
    <row ht="15.75" outlineLevel="0" r="10">
      <c r="A10" s="5" t="s">
        <v>25</v>
      </c>
      <c r="B10" s="5" t="s"/>
      <c r="C10" s="5" t="s"/>
    </row>
    <row ht="15.75" outlineLevel="0" r="11">
      <c r="A11" s="38" t="s">
        <v>26</v>
      </c>
      <c r="B11" s="38" t="s"/>
      <c r="C11" s="38" t="s"/>
    </row>
    <row ht="15.75" outlineLevel="0" r="12">
      <c r="A12" s="38" t="n"/>
      <c r="B12" s="39" t="n"/>
      <c r="C12" s="39" t="n"/>
    </row>
    <row ht="15.75" outlineLevel="0" r="13">
      <c r="A13" s="38" t="n"/>
      <c r="B13" s="39" t="n"/>
      <c r="C13" s="39" t="n"/>
    </row>
    <row outlineLevel="0" r="14">
      <c r="A14" s="40" t="s">
        <v>27</v>
      </c>
      <c r="B14" s="41" t="s"/>
      <c r="C14" s="42" t="s">
        <v>28</v>
      </c>
    </row>
    <row outlineLevel="0" r="15">
      <c r="A15" s="43" t="s">
        <v>29</v>
      </c>
      <c r="B15" s="43" t="s">
        <v>30</v>
      </c>
      <c r="C15" s="44" t="s"/>
    </row>
    <row customHeight="true" ht="139.5" outlineLevel="0" r="16">
      <c r="A16" s="45" t="s"/>
      <c r="B16" s="45" t="s"/>
      <c r="C16" s="46" t="s"/>
    </row>
    <row customHeight="true" ht="64.5" outlineLevel="0" r="17">
      <c r="A17" s="47" t="n">
        <v>800</v>
      </c>
      <c r="B17" s="48" t="n"/>
      <c r="C17" s="49" t="s">
        <v>31</v>
      </c>
    </row>
    <row customHeight="true" ht="42.75" outlineLevel="0" r="18">
      <c r="A18" s="47" t="n">
        <v>872</v>
      </c>
      <c r="B18" s="48" t="n"/>
      <c r="C18" s="49" t="s">
        <v>32</v>
      </c>
    </row>
    <row customHeight="true" ht="35.25" outlineLevel="0" r="19">
      <c r="A19" s="50" t="n"/>
      <c r="B19" s="51" t="s">
        <v>33</v>
      </c>
      <c r="C19" s="52" t="s">
        <v>34</v>
      </c>
    </row>
    <row customHeight="true" ht="36" outlineLevel="0" r="20">
      <c r="A20" s="50" t="n"/>
      <c r="B20" s="51" t="s">
        <v>35</v>
      </c>
      <c r="C20" s="52" t="s">
        <v>36</v>
      </c>
    </row>
    <row customHeight="true" ht="102" outlineLevel="0" r="22">
      <c r="B22" s="53" t="s">
        <v>37</v>
      </c>
      <c r="C22" s="53" t="s"/>
    </row>
    <row ht="30" outlineLevel="0" r="23">
      <c r="B23" s="54" t="s">
        <v>38</v>
      </c>
      <c r="C23" s="54" t="s">
        <v>28</v>
      </c>
    </row>
    <row ht="31.5" outlineLevel="0" r="24">
      <c r="B24" s="55" t="s">
        <v>39</v>
      </c>
      <c r="C24" s="56" t="s">
        <v>40</v>
      </c>
    </row>
    <row ht="31.5" outlineLevel="0" r="25">
      <c r="B25" s="55" t="s">
        <v>41</v>
      </c>
      <c r="C25" s="56" t="s">
        <v>42</v>
      </c>
    </row>
  </sheetData>
  <mergeCells count="12">
    <mergeCell ref="B22:C22"/>
    <mergeCell ref="B2:C2"/>
    <mergeCell ref="B3:C3"/>
    <mergeCell ref="B4:C4"/>
    <mergeCell ref="A5:C5"/>
    <mergeCell ref="A6:C6"/>
    <mergeCell ref="A10:C10"/>
    <mergeCell ref="A11:C11"/>
    <mergeCell ref="A14:B14"/>
    <mergeCell ref="C14:C16"/>
    <mergeCell ref="A15:A16"/>
    <mergeCell ref="B15:B16"/>
  </mergeCells>
  <pageMargins bottom="0.748031497001648" footer="0.31496062874794" header="0.31496062874794" left="0.708661377429962" right="0.708661377429962" top="0.748031497001648"/>
  <pageSetup fitToHeight="1" fitToWidth="1" orientation="portrait" paperHeight="297mm" paperSize="9" paperWidth="210mm" scale="97"/>
</worksheet>
</file>

<file path=xl/worksheets/sheet20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WVM74"/>
  <sheetViews>
    <sheetView showZeros="true" workbookViewId="0"/>
  </sheetViews>
  <sheetFormatPr baseColWidth="8" customHeight="false" defaultColWidth="9.14062530925693" defaultRowHeight="12.75" zeroHeight="false"/>
  <cols>
    <col customWidth="true" max="1" min="1" outlineLevel="0" style="653" width="3.85546881277651"/>
    <col customWidth="true" max="2" min="2" outlineLevel="0" style="653" width="39.140626324254"/>
    <col customWidth="true" max="4" min="3" outlineLevel="0" style="653" width="15.7109369488883"/>
    <col customWidth="true" max="5" min="5" outlineLevel="0" style="653" width="16.5703119779637"/>
    <col customWidth="true" max="257" min="6" outlineLevel="0" style="653" width="9.14062530925693"/>
    <col customWidth="true" max="258" min="258" outlineLevel="0" style="653" width="3.85546881277651"/>
    <col customWidth="true" max="259" min="259" outlineLevel="0" style="653" width="61.7109352572265"/>
    <col customWidth="true" max="260" min="260" outlineLevel="0" style="653" width="15.7109369488883"/>
    <col customWidth="true" max="261" min="261" outlineLevel="0" style="653" width="16.5703119779637"/>
    <col customWidth="true" max="513" min="262" outlineLevel="0" style="653" width="9.14062530925693"/>
    <col customWidth="true" max="514" min="514" outlineLevel="0" style="653" width="3.85546881277651"/>
    <col customWidth="true" max="515" min="515" outlineLevel="0" style="653" width="61.7109352572265"/>
    <col customWidth="true" max="516" min="516" outlineLevel="0" style="653" width="15.7109369488883"/>
    <col customWidth="true" max="517" min="517" outlineLevel="0" style="653" width="16.5703119779637"/>
    <col customWidth="true" max="769" min="518" outlineLevel="0" style="653" width="9.14062530925693"/>
    <col customWidth="true" max="770" min="770" outlineLevel="0" style="653" width="3.85546881277651"/>
    <col customWidth="true" max="771" min="771" outlineLevel="0" style="653" width="61.7109352572265"/>
    <col customWidth="true" max="772" min="772" outlineLevel="0" style="653" width="15.7109369488883"/>
    <col customWidth="true" max="773" min="773" outlineLevel="0" style="653" width="16.5703119779637"/>
    <col customWidth="true" max="1025" min="774" outlineLevel="0" style="653" width="9.14062530925693"/>
    <col customWidth="true" max="1026" min="1026" outlineLevel="0" style="653" width="3.85546881277651"/>
    <col customWidth="true" max="1027" min="1027" outlineLevel="0" style="653" width="61.7109352572265"/>
    <col customWidth="true" max="1028" min="1028" outlineLevel="0" style="653" width="15.7109369488883"/>
    <col customWidth="true" max="1029" min="1029" outlineLevel="0" style="653" width="16.5703119779637"/>
    <col customWidth="true" max="1281" min="1030" outlineLevel="0" style="653" width="9.14062530925693"/>
    <col customWidth="true" max="1282" min="1282" outlineLevel="0" style="653" width="3.85546881277651"/>
    <col customWidth="true" max="1283" min="1283" outlineLevel="0" style="653" width="61.7109352572265"/>
    <col customWidth="true" max="1284" min="1284" outlineLevel="0" style="653" width="15.7109369488883"/>
    <col customWidth="true" max="1285" min="1285" outlineLevel="0" style="653" width="16.5703119779637"/>
    <col customWidth="true" max="1537" min="1286" outlineLevel="0" style="653" width="9.14062530925693"/>
    <col customWidth="true" max="1538" min="1538" outlineLevel="0" style="653" width="3.85546881277651"/>
    <col customWidth="true" max="1539" min="1539" outlineLevel="0" style="653" width="61.7109352572265"/>
    <col customWidth="true" max="1540" min="1540" outlineLevel="0" style="653" width="15.7109369488883"/>
    <col customWidth="true" max="1541" min="1541" outlineLevel="0" style="653" width="16.5703119779637"/>
    <col customWidth="true" max="1793" min="1542" outlineLevel="0" style="653" width="9.14062530925693"/>
    <col customWidth="true" max="1794" min="1794" outlineLevel="0" style="653" width="3.85546881277651"/>
    <col customWidth="true" max="1795" min="1795" outlineLevel="0" style="653" width="61.7109352572265"/>
    <col customWidth="true" max="1796" min="1796" outlineLevel="0" style="653" width="15.7109369488883"/>
    <col customWidth="true" max="1797" min="1797" outlineLevel="0" style="653" width="16.5703119779637"/>
    <col customWidth="true" max="2049" min="1798" outlineLevel="0" style="653" width="9.14062530925693"/>
    <col customWidth="true" max="2050" min="2050" outlineLevel="0" style="653" width="3.85546881277651"/>
    <col customWidth="true" max="2051" min="2051" outlineLevel="0" style="653" width="61.7109352572265"/>
    <col customWidth="true" max="2052" min="2052" outlineLevel="0" style="653" width="15.7109369488883"/>
    <col customWidth="true" max="2053" min="2053" outlineLevel="0" style="653" width="16.5703119779637"/>
    <col customWidth="true" max="2305" min="2054" outlineLevel="0" style="653" width="9.14062530925693"/>
    <col customWidth="true" max="2306" min="2306" outlineLevel="0" style="653" width="3.85546881277651"/>
    <col customWidth="true" max="2307" min="2307" outlineLevel="0" style="653" width="61.7109352572265"/>
    <col customWidth="true" max="2308" min="2308" outlineLevel="0" style="653" width="15.7109369488883"/>
    <col customWidth="true" max="2309" min="2309" outlineLevel="0" style="653" width="16.5703119779637"/>
    <col customWidth="true" max="2561" min="2310" outlineLevel="0" style="653" width="9.14062530925693"/>
    <col customWidth="true" max="2562" min="2562" outlineLevel="0" style="653" width="3.85546881277651"/>
    <col customWidth="true" max="2563" min="2563" outlineLevel="0" style="653" width="61.7109352572265"/>
    <col customWidth="true" max="2564" min="2564" outlineLevel="0" style="653" width="15.7109369488883"/>
    <col customWidth="true" max="2565" min="2565" outlineLevel="0" style="653" width="16.5703119779637"/>
    <col customWidth="true" max="2817" min="2566" outlineLevel="0" style="653" width="9.14062530925693"/>
    <col customWidth="true" max="2818" min="2818" outlineLevel="0" style="653" width="3.85546881277651"/>
    <col customWidth="true" max="2819" min="2819" outlineLevel="0" style="653" width="61.7109352572265"/>
    <col customWidth="true" max="2820" min="2820" outlineLevel="0" style="653" width="15.7109369488883"/>
    <col customWidth="true" max="2821" min="2821" outlineLevel="0" style="653" width="16.5703119779637"/>
    <col customWidth="true" max="3073" min="2822" outlineLevel="0" style="653" width="9.14062530925693"/>
    <col customWidth="true" max="3074" min="3074" outlineLevel="0" style="653" width="3.85546881277651"/>
    <col customWidth="true" max="3075" min="3075" outlineLevel="0" style="653" width="61.7109352572265"/>
    <col customWidth="true" max="3076" min="3076" outlineLevel="0" style="653" width="15.7109369488883"/>
    <col customWidth="true" max="3077" min="3077" outlineLevel="0" style="653" width="16.5703119779637"/>
    <col customWidth="true" max="3329" min="3078" outlineLevel="0" style="653" width="9.14062530925693"/>
    <col customWidth="true" max="3330" min="3330" outlineLevel="0" style="653" width="3.85546881277651"/>
    <col customWidth="true" max="3331" min="3331" outlineLevel="0" style="653" width="61.7109352572265"/>
    <col customWidth="true" max="3332" min="3332" outlineLevel="0" style="653" width="15.7109369488883"/>
    <col customWidth="true" max="3333" min="3333" outlineLevel="0" style="653" width="16.5703119779637"/>
    <col customWidth="true" max="3585" min="3334" outlineLevel="0" style="653" width="9.14062530925693"/>
    <col customWidth="true" max="3586" min="3586" outlineLevel="0" style="653" width="3.85546881277651"/>
    <col customWidth="true" max="3587" min="3587" outlineLevel="0" style="653" width="61.7109352572265"/>
    <col customWidth="true" max="3588" min="3588" outlineLevel="0" style="653" width="15.7109369488883"/>
    <col customWidth="true" max="3589" min="3589" outlineLevel="0" style="653" width="16.5703119779637"/>
    <col customWidth="true" max="3841" min="3590" outlineLevel="0" style="653" width="9.14062530925693"/>
    <col customWidth="true" max="3842" min="3842" outlineLevel="0" style="653" width="3.85546881277651"/>
    <col customWidth="true" max="3843" min="3843" outlineLevel="0" style="653" width="61.7109352572265"/>
    <col customWidth="true" max="3844" min="3844" outlineLevel="0" style="653" width="15.7109369488883"/>
    <col customWidth="true" max="3845" min="3845" outlineLevel="0" style="653" width="16.5703119779637"/>
    <col customWidth="true" max="4097" min="3846" outlineLevel="0" style="653" width="9.14062530925693"/>
    <col customWidth="true" max="4098" min="4098" outlineLevel="0" style="653" width="3.85546881277651"/>
    <col customWidth="true" max="4099" min="4099" outlineLevel="0" style="653" width="61.7109352572265"/>
    <col customWidth="true" max="4100" min="4100" outlineLevel="0" style="653" width="15.7109369488883"/>
    <col customWidth="true" max="4101" min="4101" outlineLevel="0" style="653" width="16.5703119779637"/>
    <col customWidth="true" max="4353" min="4102" outlineLevel="0" style="653" width="9.14062530925693"/>
    <col customWidth="true" max="4354" min="4354" outlineLevel="0" style="653" width="3.85546881277651"/>
    <col customWidth="true" max="4355" min="4355" outlineLevel="0" style="653" width="61.7109352572265"/>
    <col customWidth="true" max="4356" min="4356" outlineLevel="0" style="653" width="15.7109369488883"/>
    <col customWidth="true" max="4357" min="4357" outlineLevel="0" style="653" width="16.5703119779637"/>
    <col customWidth="true" max="4609" min="4358" outlineLevel="0" style="653" width="9.14062530925693"/>
    <col customWidth="true" max="4610" min="4610" outlineLevel="0" style="653" width="3.85546881277651"/>
    <col customWidth="true" max="4611" min="4611" outlineLevel="0" style="653" width="61.7109352572265"/>
    <col customWidth="true" max="4612" min="4612" outlineLevel="0" style="653" width="15.7109369488883"/>
    <col customWidth="true" max="4613" min="4613" outlineLevel="0" style="653" width="16.5703119779637"/>
    <col customWidth="true" max="4865" min="4614" outlineLevel="0" style="653" width="9.14062530925693"/>
    <col customWidth="true" max="4866" min="4866" outlineLevel="0" style="653" width="3.85546881277651"/>
    <col customWidth="true" max="4867" min="4867" outlineLevel="0" style="653" width="61.7109352572265"/>
    <col customWidth="true" max="4868" min="4868" outlineLevel="0" style="653" width="15.7109369488883"/>
    <col customWidth="true" max="4869" min="4869" outlineLevel="0" style="653" width="16.5703119779637"/>
    <col customWidth="true" max="5121" min="4870" outlineLevel="0" style="653" width="9.14062530925693"/>
    <col customWidth="true" max="5122" min="5122" outlineLevel="0" style="653" width="3.85546881277651"/>
    <col customWidth="true" max="5123" min="5123" outlineLevel="0" style="653" width="61.7109352572265"/>
    <col customWidth="true" max="5124" min="5124" outlineLevel="0" style="653" width="15.7109369488883"/>
    <col customWidth="true" max="5125" min="5125" outlineLevel="0" style="653" width="16.5703119779637"/>
    <col customWidth="true" max="5377" min="5126" outlineLevel="0" style="653" width="9.14062530925693"/>
    <col customWidth="true" max="5378" min="5378" outlineLevel="0" style="653" width="3.85546881277651"/>
    <col customWidth="true" max="5379" min="5379" outlineLevel="0" style="653" width="61.7109352572265"/>
    <col customWidth="true" max="5380" min="5380" outlineLevel="0" style="653" width="15.7109369488883"/>
    <col customWidth="true" max="5381" min="5381" outlineLevel="0" style="653" width="16.5703119779637"/>
    <col customWidth="true" max="5633" min="5382" outlineLevel="0" style="653" width="9.14062530925693"/>
    <col customWidth="true" max="5634" min="5634" outlineLevel="0" style="653" width="3.85546881277651"/>
    <col customWidth="true" max="5635" min="5635" outlineLevel="0" style="653" width="61.7109352572265"/>
    <col customWidth="true" max="5636" min="5636" outlineLevel="0" style="653" width="15.7109369488883"/>
    <col customWidth="true" max="5637" min="5637" outlineLevel="0" style="653" width="16.5703119779637"/>
    <col customWidth="true" max="5889" min="5638" outlineLevel="0" style="653" width="9.14062530925693"/>
    <col customWidth="true" max="5890" min="5890" outlineLevel="0" style="653" width="3.85546881277651"/>
    <col customWidth="true" max="5891" min="5891" outlineLevel="0" style="653" width="61.7109352572265"/>
    <col customWidth="true" max="5892" min="5892" outlineLevel="0" style="653" width="15.7109369488883"/>
    <col customWidth="true" max="5893" min="5893" outlineLevel="0" style="653" width="16.5703119779637"/>
    <col customWidth="true" max="6145" min="5894" outlineLevel="0" style="653" width="9.14062530925693"/>
    <col customWidth="true" max="6146" min="6146" outlineLevel="0" style="653" width="3.85546881277651"/>
    <col customWidth="true" max="6147" min="6147" outlineLevel="0" style="653" width="61.7109352572265"/>
    <col customWidth="true" max="6148" min="6148" outlineLevel="0" style="653" width="15.7109369488883"/>
    <col customWidth="true" max="6149" min="6149" outlineLevel="0" style="653" width="16.5703119779637"/>
    <col customWidth="true" max="6401" min="6150" outlineLevel="0" style="653" width="9.14062530925693"/>
    <col customWidth="true" max="6402" min="6402" outlineLevel="0" style="653" width="3.85546881277651"/>
    <col customWidth="true" max="6403" min="6403" outlineLevel="0" style="653" width="61.7109352572265"/>
    <col customWidth="true" max="6404" min="6404" outlineLevel="0" style="653" width="15.7109369488883"/>
    <col customWidth="true" max="6405" min="6405" outlineLevel="0" style="653" width="16.5703119779637"/>
    <col customWidth="true" max="6657" min="6406" outlineLevel="0" style="653" width="9.14062530925693"/>
    <col customWidth="true" max="6658" min="6658" outlineLevel="0" style="653" width="3.85546881277651"/>
    <col customWidth="true" max="6659" min="6659" outlineLevel="0" style="653" width="61.7109352572265"/>
    <col customWidth="true" max="6660" min="6660" outlineLevel="0" style="653" width="15.7109369488883"/>
    <col customWidth="true" max="6661" min="6661" outlineLevel="0" style="653" width="16.5703119779637"/>
    <col customWidth="true" max="6913" min="6662" outlineLevel="0" style="653" width="9.14062530925693"/>
    <col customWidth="true" max="6914" min="6914" outlineLevel="0" style="653" width="3.85546881277651"/>
    <col customWidth="true" max="6915" min="6915" outlineLevel="0" style="653" width="61.7109352572265"/>
    <col customWidth="true" max="6916" min="6916" outlineLevel="0" style="653" width="15.7109369488883"/>
    <col customWidth="true" max="6917" min="6917" outlineLevel="0" style="653" width="16.5703119779637"/>
    <col customWidth="true" max="7169" min="6918" outlineLevel="0" style="653" width="9.14062530925693"/>
    <col customWidth="true" max="7170" min="7170" outlineLevel="0" style="653" width="3.85546881277651"/>
    <col customWidth="true" max="7171" min="7171" outlineLevel="0" style="653" width="61.7109352572265"/>
    <col customWidth="true" max="7172" min="7172" outlineLevel="0" style="653" width="15.7109369488883"/>
    <col customWidth="true" max="7173" min="7173" outlineLevel="0" style="653" width="16.5703119779637"/>
    <col customWidth="true" max="7425" min="7174" outlineLevel="0" style="653" width="9.14062530925693"/>
    <col customWidth="true" max="7426" min="7426" outlineLevel="0" style="653" width="3.85546881277651"/>
    <col customWidth="true" max="7427" min="7427" outlineLevel="0" style="653" width="61.7109352572265"/>
    <col customWidth="true" max="7428" min="7428" outlineLevel="0" style="653" width="15.7109369488883"/>
    <col customWidth="true" max="7429" min="7429" outlineLevel="0" style="653" width="16.5703119779637"/>
    <col customWidth="true" max="7681" min="7430" outlineLevel="0" style="653" width="9.14062530925693"/>
    <col customWidth="true" max="7682" min="7682" outlineLevel="0" style="653" width="3.85546881277651"/>
    <col customWidth="true" max="7683" min="7683" outlineLevel="0" style="653" width="61.7109352572265"/>
    <col customWidth="true" max="7684" min="7684" outlineLevel="0" style="653" width="15.7109369488883"/>
    <col customWidth="true" max="7685" min="7685" outlineLevel="0" style="653" width="16.5703119779637"/>
    <col customWidth="true" max="7937" min="7686" outlineLevel="0" style="653" width="9.14062530925693"/>
    <col customWidth="true" max="7938" min="7938" outlineLevel="0" style="653" width="3.85546881277651"/>
    <col customWidth="true" max="7939" min="7939" outlineLevel="0" style="653" width="61.7109352572265"/>
    <col customWidth="true" max="7940" min="7940" outlineLevel="0" style="653" width="15.7109369488883"/>
    <col customWidth="true" max="7941" min="7941" outlineLevel="0" style="653" width="16.5703119779637"/>
    <col customWidth="true" max="8193" min="7942" outlineLevel="0" style="653" width="9.14062530925693"/>
    <col customWidth="true" max="8194" min="8194" outlineLevel="0" style="653" width="3.85546881277651"/>
    <col customWidth="true" max="8195" min="8195" outlineLevel="0" style="653" width="61.7109352572265"/>
    <col customWidth="true" max="8196" min="8196" outlineLevel="0" style="653" width="15.7109369488883"/>
    <col customWidth="true" max="8197" min="8197" outlineLevel="0" style="653" width="16.5703119779637"/>
    <col customWidth="true" max="8449" min="8198" outlineLevel="0" style="653" width="9.14062530925693"/>
    <col customWidth="true" max="8450" min="8450" outlineLevel="0" style="653" width="3.85546881277651"/>
    <col customWidth="true" max="8451" min="8451" outlineLevel="0" style="653" width="61.7109352572265"/>
    <col customWidth="true" max="8452" min="8452" outlineLevel="0" style="653" width="15.7109369488883"/>
    <col customWidth="true" max="8453" min="8453" outlineLevel="0" style="653" width="16.5703119779637"/>
    <col customWidth="true" max="8705" min="8454" outlineLevel="0" style="653" width="9.14062530925693"/>
    <col customWidth="true" max="8706" min="8706" outlineLevel="0" style="653" width="3.85546881277651"/>
    <col customWidth="true" max="8707" min="8707" outlineLevel="0" style="653" width="61.7109352572265"/>
    <col customWidth="true" max="8708" min="8708" outlineLevel="0" style="653" width="15.7109369488883"/>
    <col customWidth="true" max="8709" min="8709" outlineLevel="0" style="653" width="16.5703119779637"/>
    <col customWidth="true" max="8961" min="8710" outlineLevel="0" style="653" width="9.14062530925693"/>
    <col customWidth="true" max="8962" min="8962" outlineLevel="0" style="653" width="3.85546881277651"/>
    <col customWidth="true" max="8963" min="8963" outlineLevel="0" style="653" width="61.7109352572265"/>
    <col customWidth="true" max="8964" min="8964" outlineLevel="0" style="653" width="15.7109369488883"/>
    <col customWidth="true" max="8965" min="8965" outlineLevel="0" style="653" width="16.5703119779637"/>
    <col customWidth="true" max="9217" min="8966" outlineLevel="0" style="653" width="9.14062530925693"/>
    <col customWidth="true" max="9218" min="9218" outlineLevel="0" style="653" width="3.85546881277651"/>
    <col customWidth="true" max="9219" min="9219" outlineLevel="0" style="653" width="61.7109352572265"/>
    <col customWidth="true" max="9220" min="9220" outlineLevel="0" style="653" width="15.7109369488883"/>
    <col customWidth="true" max="9221" min="9221" outlineLevel="0" style="653" width="16.5703119779637"/>
    <col customWidth="true" max="9473" min="9222" outlineLevel="0" style="653" width="9.14062530925693"/>
    <col customWidth="true" max="9474" min="9474" outlineLevel="0" style="653" width="3.85546881277651"/>
    <col customWidth="true" max="9475" min="9475" outlineLevel="0" style="653" width="61.7109352572265"/>
    <col customWidth="true" max="9476" min="9476" outlineLevel="0" style="653" width="15.7109369488883"/>
    <col customWidth="true" max="9477" min="9477" outlineLevel="0" style="653" width="16.5703119779637"/>
    <col customWidth="true" max="9729" min="9478" outlineLevel="0" style="653" width="9.14062530925693"/>
    <col customWidth="true" max="9730" min="9730" outlineLevel="0" style="653" width="3.85546881277651"/>
    <col customWidth="true" max="9731" min="9731" outlineLevel="0" style="653" width="61.7109352572265"/>
    <col customWidth="true" max="9732" min="9732" outlineLevel="0" style="653" width="15.7109369488883"/>
    <col customWidth="true" max="9733" min="9733" outlineLevel="0" style="653" width="16.5703119779637"/>
    <col customWidth="true" max="9985" min="9734" outlineLevel="0" style="653" width="9.14062530925693"/>
    <col customWidth="true" max="9986" min="9986" outlineLevel="0" style="653" width="3.85546881277651"/>
    <col customWidth="true" max="9987" min="9987" outlineLevel="0" style="653" width="61.7109352572265"/>
    <col customWidth="true" max="9988" min="9988" outlineLevel="0" style="653" width="15.7109369488883"/>
    <col customWidth="true" max="9989" min="9989" outlineLevel="0" style="653" width="16.5703119779637"/>
    <col customWidth="true" max="10241" min="9990" outlineLevel="0" style="653" width="9.14062530925693"/>
    <col customWidth="true" max="10242" min="10242" outlineLevel="0" style="653" width="3.85546881277651"/>
    <col customWidth="true" max="10243" min="10243" outlineLevel="0" style="653" width="61.7109352572265"/>
    <col customWidth="true" max="10244" min="10244" outlineLevel="0" style="653" width="15.7109369488883"/>
    <col customWidth="true" max="10245" min="10245" outlineLevel="0" style="653" width="16.5703119779637"/>
    <col customWidth="true" max="10497" min="10246" outlineLevel="0" style="653" width="9.14062530925693"/>
    <col customWidth="true" max="10498" min="10498" outlineLevel="0" style="653" width="3.85546881277651"/>
    <col customWidth="true" max="10499" min="10499" outlineLevel="0" style="653" width="61.7109352572265"/>
    <col customWidth="true" max="10500" min="10500" outlineLevel="0" style="653" width="15.7109369488883"/>
    <col customWidth="true" max="10501" min="10501" outlineLevel="0" style="653" width="16.5703119779637"/>
    <col customWidth="true" max="10753" min="10502" outlineLevel="0" style="653" width="9.14062530925693"/>
    <col customWidth="true" max="10754" min="10754" outlineLevel="0" style="653" width="3.85546881277651"/>
    <col customWidth="true" max="10755" min="10755" outlineLevel="0" style="653" width="61.7109352572265"/>
    <col customWidth="true" max="10756" min="10756" outlineLevel="0" style="653" width="15.7109369488883"/>
    <col customWidth="true" max="10757" min="10757" outlineLevel="0" style="653" width="16.5703119779637"/>
    <col customWidth="true" max="11009" min="10758" outlineLevel="0" style="653" width="9.14062530925693"/>
    <col customWidth="true" max="11010" min="11010" outlineLevel="0" style="653" width="3.85546881277651"/>
    <col customWidth="true" max="11011" min="11011" outlineLevel="0" style="653" width="61.7109352572265"/>
    <col customWidth="true" max="11012" min="11012" outlineLevel="0" style="653" width="15.7109369488883"/>
    <col customWidth="true" max="11013" min="11013" outlineLevel="0" style="653" width="16.5703119779637"/>
    <col customWidth="true" max="11265" min="11014" outlineLevel="0" style="653" width="9.14062530925693"/>
    <col customWidth="true" max="11266" min="11266" outlineLevel="0" style="653" width="3.85546881277651"/>
    <col customWidth="true" max="11267" min="11267" outlineLevel="0" style="653" width="61.7109352572265"/>
    <col customWidth="true" max="11268" min="11268" outlineLevel="0" style="653" width="15.7109369488883"/>
    <col customWidth="true" max="11269" min="11269" outlineLevel="0" style="653" width="16.5703119779637"/>
    <col customWidth="true" max="11521" min="11270" outlineLevel="0" style="653" width="9.14062530925693"/>
    <col customWidth="true" max="11522" min="11522" outlineLevel="0" style="653" width="3.85546881277651"/>
    <col customWidth="true" max="11523" min="11523" outlineLevel="0" style="653" width="61.7109352572265"/>
    <col customWidth="true" max="11524" min="11524" outlineLevel="0" style="653" width="15.7109369488883"/>
    <col customWidth="true" max="11525" min="11525" outlineLevel="0" style="653" width="16.5703119779637"/>
    <col customWidth="true" max="11777" min="11526" outlineLevel="0" style="653" width="9.14062530925693"/>
    <col customWidth="true" max="11778" min="11778" outlineLevel="0" style="653" width="3.85546881277651"/>
    <col customWidth="true" max="11779" min="11779" outlineLevel="0" style="653" width="61.7109352572265"/>
    <col customWidth="true" max="11780" min="11780" outlineLevel="0" style="653" width="15.7109369488883"/>
    <col customWidth="true" max="11781" min="11781" outlineLevel="0" style="653" width="16.5703119779637"/>
    <col customWidth="true" max="12033" min="11782" outlineLevel="0" style="653" width="9.14062530925693"/>
    <col customWidth="true" max="12034" min="12034" outlineLevel="0" style="653" width="3.85546881277651"/>
    <col customWidth="true" max="12035" min="12035" outlineLevel="0" style="653" width="61.7109352572265"/>
    <col customWidth="true" max="12036" min="12036" outlineLevel="0" style="653" width="15.7109369488883"/>
    <col customWidth="true" max="12037" min="12037" outlineLevel="0" style="653" width="16.5703119779637"/>
    <col customWidth="true" max="12289" min="12038" outlineLevel="0" style="653" width="9.14062530925693"/>
    <col customWidth="true" max="12290" min="12290" outlineLevel="0" style="653" width="3.85546881277651"/>
    <col customWidth="true" max="12291" min="12291" outlineLevel="0" style="653" width="61.7109352572265"/>
    <col customWidth="true" max="12292" min="12292" outlineLevel="0" style="653" width="15.7109369488883"/>
    <col customWidth="true" max="12293" min="12293" outlineLevel="0" style="653" width="16.5703119779637"/>
    <col customWidth="true" max="12545" min="12294" outlineLevel="0" style="653" width="9.14062530925693"/>
    <col customWidth="true" max="12546" min="12546" outlineLevel="0" style="653" width="3.85546881277651"/>
    <col customWidth="true" max="12547" min="12547" outlineLevel="0" style="653" width="61.7109352572265"/>
    <col customWidth="true" max="12548" min="12548" outlineLevel="0" style="653" width="15.7109369488883"/>
    <col customWidth="true" max="12549" min="12549" outlineLevel="0" style="653" width="16.5703119779637"/>
    <col customWidth="true" max="12801" min="12550" outlineLevel="0" style="653" width="9.14062530925693"/>
    <col customWidth="true" max="12802" min="12802" outlineLevel="0" style="653" width="3.85546881277651"/>
    <col customWidth="true" max="12803" min="12803" outlineLevel="0" style="653" width="61.7109352572265"/>
    <col customWidth="true" max="12804" min="12804" outlineLevel="0" style="653" width="15.7109369488883"/>
    <col customWidth="true" max="12805" min="12805" outlineLevel="0" style="653" width="16.5703119779637"/>
    <col customWidth="true" max="13057" min="12806" outlineLevel="0" style="653" width="9.14062530925693"/>
    <col customWidth="true" max="13058" min="13058" outlineLevel="0" style="653" width="3.85546881277651"/>
    <col customWidth="true" max="13059" min="13059" outlineLevel="0" style="653" width="61.7109352572265"/>
    <col customWidth="true" max="13060" min="13060" outlineLevel="0" style="653" width="15.7109369488883"/>
    <col customWidth="true" max="13061" min="13061" outlineLevel="0" style="653" width="16.5703119779637"/>
    <col customWidth="true" max="13313" min="13062" outlineLevel="0" style="653" width="9.14062530925693"/>
    <col customWidth="true" max="13314" min="13314" outlineLevel="0" style="653" width="3.85546881277651"/>
    <col customWidth="true" max="13315" min="13315" outlineLevel="0" style="653" width="61.7109352572265"/>
    <col customWidth="true" max="13316" min="13316" outlineLevel="0" style="653" width="15.7109369488883"/>
    <col customWidth="true" max="13317" min="13317" outlineLevel="0" style="653" width="16.5703119779637"/>
    <col customWidth="true" max="13569" min="13318" outlineLevel="0" style="653" width="9.14062530925693"/>
    <col customWidth="true" max="13570" min="13570" outlineLevel="0" style="653" width="3.85546881277651"/>
    <col customWidth="true" max="13571" min="13571" outlineLevel="0" style="653" width="61.7109352572265"/>
    <col customWidth="true" max="13572" min="13572" outlineLevel="0" style="653" width="15.7109369488883"/>
    <col customWidth="true" max="13573" min="13573" outlineLevel="0" style="653" width="16.5703119779637"/>
    <col customWidth="true" max="13825" min="13574" outlineLevel="0" style="653" width="9.14062530925693"/>
    <col customWidth="true" max="13826" min="13826" outlineLevel="0" style="653" width="3.85546881277651"/>
    <col customWidth="true" max="13827" min="13827" outlineLevel="0" style="653" width="61.7109352572265"/>
    <col customWidth="true" max="13828" min="13828" outlineLevel="0" style="653" width="15.7109369488883"/>
    <col customWidth="true" max="13829" min="13829" outlineLevel="0" style="653" width="16.5703119779637"/>
    <col customWidth="true" max="14081" min="13830" outlineLevel="0" style="653" width="9.14062530925693"/>
    <col customWidth="true" max="14082" min="14082" outlineLevel="0" style="653" width="3.85546881277651"/>
    <col customWidth="true" max="14083" min="14083" outlineLevel="0" style="653" width="61.7109352572265"/>
    <col customWidth="true" max="14084" min="14084" outlineLevel="0" style="653" width="15.7109369488883"/>
    <col customWidth="true" max="14085" min="14085" outlineLevel="0" style="653" width="16.5703119779637"/>
    <col customWidth="true" max="14337" min="14086" outlineLevel="0" style="653" width="9.14062530925693"/>
    <col customWidth="true" max="14338" min="14338" outlineLevel="0" style="653" width="3.85546881277651"/>
    <col customWidth="true" max="14339" min="14339" outlineLevel="0" style="653" width="61.7109352572265"/>
    <col customWidth="true" max="14340" min="14340" outlineLevel="0" style="653" width="15.7109369488883"/>
    <col customWidth="true" max="14341" min="14341" outlineLevel="0" style="653" width="16.5703119779637"/>
    <col customWidth="true" max="14593" min="14342" outlineLevel="0" style="653" width="9.14062530925693"/>
    <col customWidth="true" max="14594" min="14594" outlineLevel="0" style="653" width="3.85546881277651"/>
    <col customWidth="true" max="14595" min="14595" outlineLevel="0" style="653" width="61.7109352572265"/>
    <col customWidth="true" max="14596" min="14596" outlineLevel="0" style="653" width="15.7109369488883"/>
    <col customWidth="true" max="14597" min="14597" outlineLevel="0" style="653" width="16.5703119779637"/>
    <col customWidth="true" max="14849" min="14598" outlineLevel="0" style="653" width="9.14062530925693"/>
    <col customWidth="true" max="14850" min="14850" outlineLevel="0" style="653" width="3.85546881277651"/>
    <col customWidth="true" max="14851" min="14851" outlineLevel="0" style="653" width="61.7109352572265"/>
    <col customWidth="true" max="14852" min="14852" outlineLevel="0" style="653" width="15.7109369488883"/>
    <col customWidth="true" max="14853" min="14853" outlineLevel="0" style="653" width="16.5703119779637"/>
    <col customWidth="true" max="15105" min="14854" outlineLevel="0" style="653" width="9.14062530925693"/>
    <col customWidth="true" max="15106" min="15106" outlineLevel="0" style="653" width="3.85546881277651"/>
    <col customWidth="true" max="15107" min="15107" outlineLevel="0" style="653" width="61.7109352572265"/>
    <col customWidth="true" max="15108" min="15108" outlineLevel="0" style="653" width="15.7109369488883"/>
    <col customWidth="true" max="15109" min="15109" outlineLevel="0" style="653" width="16.5703119779637"/>
    <col customWidth="true" max="15361" min="15110" outlineLevel="0" style="653" width="9.14062530925693"/>
    <col customWidth="true" max="15362" min="15362" outlineLevel="0" style="653" width="3.85546881277651"/>
    <col customWidth="true" max="15363" min="15363" outlineLevel="0" style="653" width="61.7109352572265"/>
    <col customWidth="true" max="15364" min="15364" outlineLevel="0" style="653" width="15.7109369488883"/>
    <col customWidth="true" max="15365" min="15365" outlineLevel="0" style="653" width="16.5703119779637"/>
    <col customWidth="true" max="15617" min="15366" outlineLevel="0" style="653" width="9.14062530925693"/>
    <col customWidth="true" max="15618" min="15618" outlineLevel="0" style="653" width="3.85546881277651"/>
    <col customWidth="true" max="15619" min="15619" outlineLevel="0" style="653" width="61.7109352572265"/>
    <col customWidth="true" max="15620" min="15620" outlineLevel="0" style="653" width="15.7109369488883"/>
    <col customWidth="true" max="15621" min="15621" outlineLevel="0" style="653" width="16.5703119779637"/>
    <col customWidth="true" max="15873" min="15622" outlineLevel="0" style="653" width="9.14062530925693"/>
    <col customWidth="true" max="15874" min="15874" outlineLevel="0" style="653" width="3.85546881277651"/>
    <col customWidth="true" max="15875" min="15875" outlineLevel="0" style="653" width="61.7109352572265"/>
    <col customWidth="true" max="15876" min="15876" outlineLevel="0" style="653" width="15.7109369488883"/>
    <col customWidth="true" max="15877" min="15877" outlineLevel="0" style="653" width="16.5703119779637"/>
    <col customWidth="true" max="16129" min="15878" outlineLevel="0" style="653" width="9.14062530925693"/>
    <col customWidth="true" max="16130" min="16130" outlineLevel="0" style="653" width="3.85546881277651"/>
    <col customWidth="true" max="16131" min="16131" outlineLevel="0" style="653" width="61.7109352572265"/>
    <col customWidth="true" max="16132" min="16132" outlineLevel="0" style="653" width="15.7109369488883"/>
    <col customWidth="true" max="16133" min="16133" outlineLevel="0" style="653" width="16.5703119779637"/>
    <col customWidth="true" max="16384" min="16134" outlineLevel="0" style="653" width="9.14062530925693"/>
  </cols>
  <sheetData>
    <row hidden="true" ht="12.75" outlineLevel="0" r="1">
      <c r="B1" s="653" t="n"/>
    </row>
    <row ht="15" outlineLevel="0" r="2">
      <c r="A2" s="654" t="n"/>
      <c r="B2" s="654" t="s">
        <v>504</v>
      </c>
      <c r="C2" s="654" t="s"/>
      <c r="D2" s="654" t="s"/>
      <c r="E2" s="654" t="s"/>
    </row>
    <row ht="15" outlineLevel="0" r="3">
      <c r="A3" s="654" t="n"/>
      <c r="B3" s="654" t="s">
        <v>1</v>
      </c>
      <c r="C3" s="654" t="s"/>
      <c r="D3" s="654" t="s"/>
      <c r="E3" s="654" t="s"/>
    </row>
    <row ht="15" outlineLevel="0" r="4">
      <c r="A4" s="654" t="n"/>
      <c r="B4" s="654" t="s">
        <v>2</v>
      </c>
      <c r="C4" s="654" t="s"/>
      <c r="D4" s="654" t="s"/>
      <c r="E4" s="654" t="s"/>
    </row>
    <row customHeight="true" ht="18.75" outlineLevel="0" r="5">
      <c r="A5" s="654" t="n"/>
      <c r="B5" s="655" t="s">
        <v>493</v>
      </c>
      <c r="C5" s="655" t="s"/>
      <c r="D5" s="655" t="s"/>
      <c r="E5" s="655" t="s"/>
      <c r="F5" s="656" t="n"/>
      <c r="G5" s="656" t="n"/>
    </row>
    <row customHeight="true" ht="18.75" outlineLevel="0" r="6">
      <c r="A6" s="654" t="n"/>
      <c r="B6" s="655" t="s">
        <v>4</v>
      </c>
      <c r="C6" s="655" t="s"/>
      <c r="D6" s="655" t="s"/>
      <c r="E6" s="655" t="s"/>
      <c r="F6" s="656" t="n"/>
      <c r="G6" s="656" t="n"/>
    </row>
    <row customHeight="true" ht="18.75" outlineLevel="0" r="7">
      <c r="A7" s="654" t="n"/>
      <c r="B7" s="655" t="s">
        <v>5</v>
      </c>
      <c r="C7" s="655" t="s"/>
      <c r="D7" s="655" t="s"/>
      <c r="E7" s="655" t="s"/>
      <c r="F7" s="656" t="n"/>
      <c r="G7" s="656" t="n"/>
    </row>
    <row customHeight="true" ht="18.75" outlineLevel="0" r="8">
      <c r="B8" s="658" t="n"/>
      <c r="C8" s="658" t="s"/>
      <c r="D8" s="658" t="s"/>
      <c r="E8" s="658" t="s"/>
      <c r="F8" s="656" t="n"/>
      <c r="G8" s="656" t="n"/>
    </row>
    <row customHeight="true" ht="53.25" outlineLevel="0" r="9">
      <c r="B9" s="657" t="s">
        <v>505</v>
      </c>
      <c r="C9" s="657" t="s"/>
      <c r="D9" s="657" t="s"/>
      <c r="E9" s="657" t="s"/>
      <c r="F9" s="656" t="n"/>
      <c r="G9" s="656" t="n"/>
    </row>
    <row customHeight="true" hidden="true" ht="59.25" outlineLevel="0" r="10">
      <c r="B10" s="657" t="n"/>
      <c r="C10" s="657" t="n"/>
      <c r="D10" s="657" t="n"/>
      <c r="E10" s="657" t="n"/>
      <c r="F10" s="656" t="n"/>
      <c r="G10" s="656" t="n"/>
    </row>
    <row customHeight="true" hidden="true" ht="15.75" outlineLevel="0" r="11">
      <c r="B11" s="657" t="n"/>
      <c r="C11" s="657" t="n"/>
      <c r="D11" s="657" t="n"/>
      <c r="E11" s="657" t="n"/>
      <c r="F11" s="660" t="n"/>
      <c r="G11" s="660" t="n"/>
    </row>
    <row customHeight="true" ht="27.2000007629395" outlineLevel="0" r="12">
      <c r="B12" s="658" t="n"/>
      <c r="C12" s="658" t="n"/>
      <c r="D12" s="658" t="n"/>
      <c r="E12" s="659" t="s">
        <v>488</v>
      </c>
      <c r="F12" s="656" t="n"/>
      <c r="G12" s="656" t="n"/>
    </row>
    <row customHeight="true" ht="54.75" outlineLevel="0" r="13">
      <c r="B13" s="681" t="s">
        <v>506</v>
      </c>
      <c r="C13" s="682" t="s">
        <v>507</v>
      </c>
      <c r="D13" s="682" t="s">
        <v>495</v>
      </c>
      <c r="E13" s="682" t="s">
        <v>98</v>
      </c>
      <c r="F13" s="656" t="n"/>
      <c r="G13" s="656" t="n"/>
    </row>
    <row customHeight="true" ht="21.75" outlineLevel="0" r="14">
      <c r="B14" s="681" t="s">
        <v>508</v>
      </c>
      <c r="C14" s="683" t="s"/>
      <c r="D14" s="683" t="s"/>
      <c r="E14" s="684" t="s"/>
      <c r="F14" s="656" t="n"/>
      <c r="G14" s="656" t="n"/>
    </row>
    <row customHeight="true" ht="14.25" outlineLevel="0" r="15">
      <c r="B15" s="685" t="s">
        <v>509</v>
      </c>
      <c r="C15" s="686" t="n">
        <v>0</v>
      </c>
      <c r="D15" s="687" t="n">
        <v>0</v>
      </c>
      <c r="E15" s="687" t="n">
        <v>0</v>
      </c>
      <c r="F15" s="656" t="n"/>
      <c r="G15" s="656" t="n"/>
    </row>
    <row ht="15.75" outlineLevel="0" r="16">
      <c r="B16" s="688" t="s">
        <v>510</v>
      </c>
      <c r="C16" s="686" t="n">
        <v>0</v>
      </c>
      <c r="D16" s="687" t="n">
        <v>0</v>
      </c>
      <c r="E16" s="687" t="n">
        <v>0</v>
      </c>
      <c r="F16" s="656" t="n"/>
      <c r="G16" s="656" t="n"/>
    </row>
    <row customHeight="true" ht="19.5" outlineLevel="0" r="17">
      <c r="B17" s="688" t="s">
        <v>511</v>
      </c>
      <c r="C17" s="686" t="n">
        <v>0</v>
      </c>
      <c r="D17" s="687" t="n">
        <v>0</v>
      </c>
      <c r="E17" s="687" t="n">
        <v>0</v>
      </c>
      <c r="F17" s="656" t="n"/>
      <c r="G17" s="656" t="n"/>
    </row>
    <row customHeight="true" ht="32.25" outlineLevel="0" r="18">
      <c r="B18" s="688" t="s">
        <v>512</v>
      </c>
      <c r="C18" s="686" t="n">
        <v>0</v>
      </c>
      <c r="D18" s="687" t="n">
        <v>0</v>
      </c>
      <c r="E18" s="687" t="n">
        <v>0</v>
      </c>
      <c r="F18" s="656" t="n"/>
      <c r="G18" s="656" t="n"/>
    </row>
    <row customHeight="true" hidden="true" ht="26.25" outlineLevel="0" r="19">
      <c r="B19" s="689" t="s">
        <v>513</v>
      </c>
      <c r="C19" s="690" t="s"/>
      <c r="D19" s="674" t="n"/>
      <c r="E19" s="667" t="n">
        <f aca="false" ca="false" dt2D="false" dtr="false" t="normal">'приложение 9'!J59</f>
        <v>1314000</v>
      </c>
      <c r="F19" s="656" t="n"/>
      <c r="G19" s="656" t="n"/>
    </row>
    <row customHeight="true" hidden="true" ht="74.25" outlineLevel="0" r="20">
      <c r="B20" s="689" t="s">
        <v>509</v>
      </c>
      <c r="C20" s="691" t="n"/>
      <c r="D20" s="674" t="n"/>
      <c r="E20" s="667" t="n"/>
      <c r="F20" s="656" t="n"/>
      <c r="G20" s="656" t="n"/>
    </row>
    <row customHeight="true" hidden="true" ht="15.75" outlineLevel="0" r="21">
      <c r="B21" s="688" t="s">
        <v>510</v>
      </c>
      <c r="C21" s="691" t="n"/>
      <c r="D21" s="676" t="n"/>
      <c r="E21" s="677" t="n"/>
      <c r="F21" s="656" t="n"/>
      <c r="G21" s="656" t="n"/>
    </row>
    <row customHeight="true" hidden="true" ht="24" outlineLevel="0" r="22">
      <c r="B22" s="688" t="s">
        <v>511</v>
      </c>
      <c r="C22" s="691" t="n"/>
      <c r="D22" s="676" t="n"/>
      <c r="E22" s="677" t="n"/>
      <c r="F22" s="656" t="n"/>
      <c r="G22" s="656" t="n"/>
    </row>
    <row customHeight="true" hidden="true" ht="14.25" outlineLevel="0" r="23">
      <c r="B23" s="688" t="s">
        <v>512</v>
      </c>
      <c r="C23" s="691" t="n"/>
      <c r="D23" s="679" t="n"/>
      <c r="E23" s="680" t="n"/>
      <c r="F23" s="656" t="n"/>
      <c r="G23" s="656" t="n"/>
    </row>
    <row hidden="true" ht="15.75" outlineLevel="0" r="24">
      <c r="B24" s="678" t="s">
        <v>490</v>
      </c>
      <c r="C24" s="679" t="n"/>
      <c r="D24" s="679" t="n"/>
      <c r="E24" s="680" t="n"/>
      <c r="F24" s="656" t="n"/>
      <c r="G24" s="656" t="n"/>
    </row>
    <row customHeight="true" ht="21" outlineLevel="0" r="25">
      <c r="B25" s="692" t="s">
        <v>514</v>
      </c>
      <c r="C25" s="693" t="s"/>
      <c r="D25" s="693" t="s"/>
      <c r="E25" s="694" t="s"/>
      <c r="F25" s="656" t="n"/>
      <c r="G25" s="656" t="n"/>
    </row>
    <row ht="15.75" outlineLevel="0" r="26">
      <c r="B26" s="685" t="s">
        <v>509</v>
      </c>
      <c r="C26" s="695" t="n">
        <v>0</v>
      </c>
      <c r="D26" s="695" t="n">
        <v>0</v>
      </c>
      <c r="E26" s="695" t="n">
        <v>0</v>
      </c>
      <c r="F26" s="656" t="n"/>
      <c r="G26" s="656" t="n"/>
    </row>
    <row ht="15.75" outlineLevel="0" r="27">
      <c r="B27" s="688" t="s">
        <v>510</v>
      </c>
      <c r="C27" s="695" t="n">
        <v>0</v>
      </c>
      <c r="D27" s="695" t="n">
        <v>0</v>
      </c>
      <c r="E27" s="695" t="n">
        <v>0</v>
      </c>
      <c r="F27" s="656" t="n"/>
      <c r="G27" s="656" t="n"/>
    </row>
    <row ht="15.75" outlineLevel="0" r="28">
      <c r="B28" s="688" t="s">
        <v>511</v>
      </c>
      <c r="C28" s="695" t="n">
        <v>0</v>
      </c>
      <c r="D28" s="695" t="n">
        <v>0</v>
      </c>
      <c r="E28" s="695" t="n">
        <v>0</v>
      </c>
      <c r="F28" s="656" t="n"/>
      <c r="G28" s="656" t="n"/>
    </row>
    <row ht="25.5" outlineLevel="0" r="29">
      <c r="B29" s="688" t="s">
        <v>512</v>
      </c>
      <c r="C29" s="695" t="n">
        <v>0</v>
      </c>
      <c r="D29" s="695" t="n">
        <v>0</v>
      </c>
      <c r="E29" s="695" t="n">
        <v>0</v>
      </c>
      <c r="F29" s="656" t="n"/>
      <c r="G29" s="656" t="n"/>
    </row>
    <row outlineLevel="0" r="30">
      <c r="F30" s="656" t="n"/>
      <c r="G30" s="656" t="n"/>
    </row>
    <row outlineLevel="0" r="31">
      <c r="F31" s="656" t="n"/>
      <c r="G31" s="656" t="n"/>
    </row>
    <row outlineLevel="0" r="32">
      <c r="F32" s="656" t="n"/>
      <c r="G32" s="656" t="n"/>
    </row>
    <row customHeight="true" ht="43.3499984741211" outlineLevel="0" r="33">
      <c r="F33" s="656" t="n"/>
      <c r="G33" s="656" t="n"/>
    </row>
    <row customHeight="true" ht="130.149993896484" outlineLevel="0" r="34">
      <c r="F34" s="656" t="n"/>
      <c r="G34" s="656" t="n"/>
    </row>
    <row customHeight="true" ht="14.4499998092651" outlineLevel="0" r="35">
      <c r="F35" s="656" t="n"/>
      <c r="G35" s="656" t="n"/>
    </row>
    <row customHeight="true" ht="14.4499998092651" outlineLevel="0" r="36">
      <c r="F36" s="656" t="n"/>
      <c r="G36" s="656" t="n"/>
    </row>
    <row ht="15.75" outlineLevel="0" r="73">
      <c r="A73" s="668" t="n"/>
    </row>
    <row ht="15.75" outlineLevel="0" r="74">
      <c r="A74" s="668" t="n"/>
    </row>
  </sheetData>
  <mergeCells count="11">
    <mergeCell ref="B25:E25"/>
    <mergeCell ref="B8:E8"/>
    <mergeCell ref="B9:E9"/>
    <mergeCell ref="B19:C19"/>
    <mergeCell ref="B14:E14"/>
    <mergeCell ref="B7:E7"/>
    <mergeCell ref="B2:E2"/>
    <mergeCell ref="B3:E3"/>
    <mergeCell ref="B4:E4"/>
    <mergeCell ref="B5:E5"/>
    <mergeCell ref="B6:E6"/>
  </mergeCells>
  <pageMargins bottom="0.15748031437397" footer="0.31496062874794" header="0.31496062874794" left="0.433070868253708" right="0.236220464110374" top="0.15748031437397"/>
  <pageSetup fitToHeight="0" fitToWidth="0" orientation="portrait" paperHeight="297mm" paperSize="9" paperWidth="210mm" scale="100"/>
</worksheet>
</file>

<file path=xl/worksheets/sheet2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D1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0.8554689819427"/>
    <col customWidth="true" max="2" min="2" outlineLevel="0" width="60.1406237867613"/>
    <col customWidth="true" max="3" min="3" outlineLevel="0" width="19.570313162127"/>
    <col customWidth="true" hidden="false" max="4" min="4" outlineLevel="0" width="12.138688525644"/>
  </cols>
  <sheetData>
    <row outlineLevel="0" r="1">
      <c r="A1" s="653" t="n"/>
      <c r="B1" s="655" t="n"/>
      <c r="C1" s="654" t="n"/>
    </row>
    <row customHeight="true" ht="50.25" outlineLevel="0" r="2">
      <c r="A2" s="653" t="n"/>
      <c r="B2" s="657" t="s">
        <v>515</v>
      </c>
      <c r="C2" s="657" t="s"/>
    </row>
    <row ht="15.75" outlineLevel="0" r="3">
      <c r="A3" s="653" t="n"/>
      <c r="B3" s="658" t="n"/>
      <c r="C3" s="659" t="s">
        <v>488</v>
      </c>
    </row>
    <row ht="16.5" outlineLevel="0" r="4">
      <c r="A4" s="653" t="n"/>
      <c r="B4" s="696" t="s">
        <v>516</v>
      </c>
      <c r="C4" s="697" t="n">
        <f aca="false" ca="false" dt2D="false" dtr="false" t="normal">C6+C7</f>
        <v>2370286.39</v>
      </c>
    </row>
    <row ht="16.5" outlineLevel="0" r="5">
      <c r="A5" s="653" t="n"/>
      <c r="B5" s="698" t="s">
        <v>517</v>
      </c>
      <c r="C5" s="699" t="n"/>
    </row>
    <row ht="16.5" outlineLevel="0" r="6">
      <c r="A6" s="653" t="n"/>
      <c r="B6" s="698" t="s">
        <v>518</v>
      </c>
      <c r="C6" s="700" t="n">
        <v>2018040.64</v>
      </c>
    </row>
    <row ht="16.5" outlineLevel="0" r="7">
      <c r="A7" s="653" t="n"/>
      <c r="B7" s="696" t="s">
        <v>519</v>
      </c>
      <c r="C7" s="697" t="n">
        <v>352245.75</v>
      </c>
    </row>
    <row ht="16.5" outlineLevel="0" r="8">
      <c r="A8" s="653" t="n"/>
      <c r="B8" s="696" t="s">
        <v>520</v>
      </c>
      <c r="C8" s="697" t="n">
        <f aca="false" ca="false" dt2D="false" dtr="false" t="normal">C10</f>
        <v>2066571.76</v>
      </c>
    </row>
    <row ht="16.5" outlineLevel="0" r="9">
      <c r="A9" s="653" t="n"/>
      <c r="B9" s="698" t="s">
        <v>517</v>
      </c>
      <c r="C9" s="701" t="n"/>
    </row>
    <row customHeight="true" hidden="false" ht="44.9999694824219" outlineLevel="0" r="10">
      <c r="A10" s="653" t="n"/>
      <c r="B10" s="702" t="s">
        <v>521</v>
      </c>
      <c r="C10" s="703" t="n">
        <v>2066571.76</v>
      </c>
    </row>
    <row ht="16.5" outlineLevel="0" r="11">
      <c r="A11" s="653" t="n"/>
      <c r="B11" s="696" t="s">
        <v>522</v>
      </c>
      <c r="C11" s="697" t="n">
        <f aca="false" ca="false" dt2D="false" dtr="false" t="normal">C4-C8</f>
        <v>303714.63</v>
      </c>
    </row>
    <row outlineLevel="0" r="14">
      <c r="B14" s="2" t="s">
        <v>523</v>
      </c>
    </row>
  </sheetData>
  <mergeCells count="1">
    <mergeCell ref="B2:C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2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5.71093728722066"/>
    <col customWidth="true" max="2" min="2" outlineLevel="0" width="23.5703138387917"/>
    <col customWidth="true" max="3" min="3" outlineLevel="0" width="54.4257787607461"/>
  </cols>
  <sheetData>
    <row outlineLevel="0" r="1">
      <c r="A1" s="1" t="n"/>
      <c r="B1" s="2" t="n"/>
      <c r="C1" s="3" t="s">
        <v>0</v>
      </c>
    </row>
    <row outlineLevel="0" r="2">
      <c r="A2" s="1" t="n"/>
      <c r="B2" s="2" t="n"/>
      <c r="C2" s="3" t="s">
        <v>1</v>
      </c>
    </row>
    <row outlineLevel="0" r="3">
      <c r="A3" s="1" t="n"/>
      <c r="B3" s="3" t="s">
        <v>2</v>
      </c>
      <c r="C3" s="3" t="s"/>
    </row>
    <row outlineLevel="0" r="4">
      <c r="A4" s="1" t="n"/>
      <c r="B4" s="3" t="s">
        <v>3</v>
      </c>
      <c r="C4" s="3" t="s"/>
    </row>
    <row outlineLevel="0" r="5">
      <c r="A5" s="1" t="n"/>
      <c r="B5" s="2" t="n"/>
      <c r="C5" s="3" t="s">
        <v>4</v>
      </c>
    </row>
    <row outlineLevel="0" r="6">
      <c r="A6" s="1" t="n"/>
      <c r="B6" s="2" t="n"/>
      <c r="C6" s="3" t="s">
        <v>5</v>
      </c>
    </row>
    <row outlineLevel="0" r="7">
      <c r="A7" s="1" t="n"/>
      <c r="B7" s="2" t="n"/>
      <c r="C7" s="3" t="n"/>
    </row>
    <row outlineLevel="0" r="8">
      <c r="A8" s="1" t="n"/>
      <c r="B8" s="2" t="n"/>
      <c r="C8" s="3" t="n"/>
    </row>
    <row outlineLevel="0" r="9">
      <c r="B9" s="2" t="n"/>
      <c r="C9" s="3" t="n"/>
    </row>
    <row ht="15.75" outlineLevel="0" r="10">
      <c r="A10" s="4" t="s">
        <v>6</v>
      </c>
      <c r="B10" s="4" t="s"/>
      <c r="C10" s="4" t="s"/>
    </row>
    <row ht="15.75" outlineLevel="0" r="11">
      <c r="A11" s="4" t="s">
        <v>7</v>
      </c>
      <c r="B11" s="4" t="s"/>
      <c r="C11" s="4" t="s"/>
    </row>
    <row ht="16.5" outlineLevel="0" r="12">
      <c r="A12" s="5" t="n"/>
    </row>
    <row outlineLevel="0" r="13">
      <c r="A13" s="6" t="s">
        <v>8</v>
      </c>
      <c r="B13" s="7" t="s"/>
      <c r="C13" s="6" t="s">
        <v>9</v>
      </c>
    </row>
    <row outlineLevel="0" r="14">
      <c r="A14" s="8" t="s"/>
      <c r="B14" s="9" t="s"/>
      <c r="C14" s="10" t="s"/>
    </row>
    <row outlineLevel="0" r="15">
      <c r="A15" s="8" t="s"/>
      <c r="B15" s="9" t="s"/>
      <c r="C15" s="10" t="s"/>
    </row>
    <row outlineLevel="0" r="16">
      <c r="A16" s="8" t="s"/>
      <c r="B16" s="9" t="s"/>
      <c r="C16" s="10" t="s"/>
    </row>
    <row outlineLevel="0" r="17">
      <c r="A17" s="8" t="s"/>
      <c r="B17" s="9" t="s"/>
      <c r="C17" s="10" t="s"/>
    </row>
    <row ht="15.75" outlineLevel="0" r="18">
      <c r="A18" s="11" t="s"/>
      <c r="B18" s="12" t="s"/>
      <c r="C18" s="10" t="s"/>
    </row>
    <row outlineLevel="0" r="19">
      <c r="A19" s="13" t="s">
        <v>10</v>
      </c>
      <c r="B19" s="14" t="s">
        <v>7</v>
      </c>
      <c r="C19" s="10" t="s"/>
    </row>
    <row outlineLevel="0" r="20">
      <c r="A20" s="15" t="s"/>
      <c r="B20" s="16" t="s"/>
      <c r="C20" s="10" t="s"/>
    </row>
    <row ht="15.75" outlineLevel="0" r="21">
      <c r="A21" s="17" t="s"/>
      <c r="B21" s="18" t="s"/>
      <c r="C21" s="19" t="s"/>
    </row>
    <row outlineLevel="0" r="22">
      <c r="A22" s="20" t="n">
        <v>800</v>
      </c>
      <c r="B22" s="21" t="n"/>
      <c r="C22" s="22" t="s">
        <v>11</v>
      </c>
    </row>
    <row ht="15.75" outlineLevel="0" r="23">
      <c r="A23" s="23" t="s"/>
      <c r="B23" s="24" t="s"/>
      <c r="C23" s="25" t="s"/>
    </row>
    <row ht="95.25" outlineLevel="0" r="24">
      <c r="A24" s="26" t="n">
        <v>800</v>
      </c>
      <c r="B24" s="27" t="s">
        <v>12</v>
      </c>
      <c r="C24" s="28" t="s">
        <v>13</v>
      </c>
    </row>
    <row ht="95.25" outlineLevel="0" r="25">
      <c r="A25" s="26" t="n">
        <v>800</v>
      </c>
      <c r="B25" s="57" t="s">
        <v>43</v>
      </c>
      <c r="C25" s="58" t="s">
        <v>44</v>
      </c>
    </row>
    <row ht="79.5" outlineLevel="0" r="26">
      <c r="A26" s="26" t="n">
        <v>800</v>
      </c>
      <c r="B26" s="27" t="s">
        <v>14</v>
      </c>
      <c r="C26" s="28" t="s">
        <v>15</v>
      </c>
    </row>
    <row ht="79.5" outlineLevel="0" r="27">
      <c r="A27" s="59" t="n">
        <v>800</v>
      </c>
      <c r="B27" s="30" t="s">
        <v>16</v>
      </c>
      <c r="C27" s="31" t="s">
        <v>17</v>
      </c>
    </row>
    <row ht="79.5" outlineLevel="0" r="28">
      <c r="A28" s="32" t="n">
        <v>800</v>
      </c>
      <c r="B28" s="33" t="s">
        <v>18</v>
      </c>
      <c r="C28" s="34" t="s">
        <v>19</v>
      </c>
    </row>
    <row ht="32.25" outlineLevel="0" r="29">
      <c r="A29" s="35" t="n">
        <v>800</v>
      </c>
      <c r="B29" s="36" t="s">
        <v>20</v>
      </c>
      <c r="C29" s="34" t="s">
        <v>21</v>
      </c>
    </row>
  </sheetData>
  <mergeCells count="11">
    <mergeCell ref="A22:A23"/>
    <mergeCell ref="B22:B23"/>
    <mergeCell ref="C22:C23"/>
    <mergeCell ref="B3:C3"/>
    <mergeCell ref="B4:C4"/>
    <mergeCell ref="A10:C10"/>
    <mergeCell ref="A11:C11"/>
    <mergeCell ref="A13:B18"/>
    <mergeCell ref="C13:C21"/>
    <mergeCell ref="A19:A21"/>
    <mergeCell ref="B19:B2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4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K72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8.570311301299"/>
    <col customWidth="true" max="2" min="2" outlineLevel="0" width="44.570311301299"/>
    <col customWidth="true" max="3" min="3" outlineLevel="0" width="15.5703124854623"/>
  </cols>
  <sheetData>
    <row outlineLevel="0" r="1">
      <c r="A1" s="1" t="n"/>
      <c r="B1" s="2" t="n"/>
      <c r="C1" s="3" t="s">
        <v>45</v>
      </c>
    </row>
    <row outlineLevel="0" r="2">
      <c r="A2" s="1" t="n"/>
      <c r="B2" s="3" t="s">
        <v>1</v>
      </c>
      <c r="C2" s="3" t="s"/>
    </row>
    <row outlineLevel="0" r="3">
      <c r="A3" s="1" t="n"/>
      <c r="B3" s="3" t="s">
        <v>2</v>
      </c>
      <c r="C3" s="3" t="s"/>
    </row>
    <row outlineLevel="0" r="4">
      <c r="A4" s="3" t="s">
        <v>46</v>
      </c>
      <c r="B4" s="3" t="s"/>
      <c r="C4" s="3" t="s"/>
    </row>
    <row outlineLevel="0" r="5">
      <c r="A5" s="1" t="n"/>
      <c r="B5" s="3" t="s">
        <v>4</v>
      </c>
      <c r="C5" s="3" t="s"/>
    </row>
    <row outlineLevel="0" r="6">
      <c r="A6" s="1" t="n"/>
      <c r="B6" s="3" t="s">
        <v>5</v>
      </c>
      <c r="C6" s="3" t="s"/>
    </row>
    <row outlineLevel="0" r="7">
      <c r="A7" s="1" t="n"/>
      <c r="B7" s="3" t="n"/>
      <c r="C7" s="3" t="s"/>
    </row>
    <row outlineLevel="0" r="8">
      <c r="A8" s="1" t="n"/>
      <c r="B8" s="3" t="n"/>
      <c r="C8" s="3" t="s"/>
    </row>
    <row ht="15.75" outlineLevel="0" r="9">
      <c r="A9" s="4" t="s">
        <v>47</v>
      </c>
      <c r="B9" s="4" t="s"/>
      <c r="C9" s="4" t="s"/>
    </row>
    <row ht="15.75" outlineLevel="0" r="10">
      <c r="A10" s="60" t="s">
        <v>48</v>
      </c>
      <c r="B10" s="60" t="s"/>
      <c r="C10" s="60" t="s"/>
    </row>
    <row ht="15.75" outlineLevel="0" r="11">
      <c r="A11" s="1" t="n"/>
    </row>
    <row customHeight="true" ht="29.25" outlineLevel="0" r="12">
      <c r="A12" s="61" t="s">
        <v>49</v>
      </c>
      <c r="B12" s="61" t="s">
        <v>50</v>
      </c>
      <c r="C12" s="61" t="s">
        <v>51</v>
      </c>
    </row>
    <row customHeight="true" ht="33" outlineLevel="0" r="13">
      <c r="A13" s="62" t="s">
        <v>52</v>
      </c>
      <c r="B13" s="63" t="s">
        <v>53</v>
      </c>
      <c r="C13" s="64" t="n">
        <f aca="false" ca="false" dt2D="false" dtr="false" t="normal">C14+C16+C18+C21+C23</f>
        <v>1838000</v>
      </c>
    </row>
    <row customHeight="true" ht="30.75" outlineLevel="0" r="14">
      <c r="A14" s="62" t="s">
        <v>54</v>
      </c>
      <c r="B14" s="63" t="s">
        <v>55</v>
      </c>
      <c r="C14" s="64" t="n">
        <f aca="false" ca="false" dt2D="false" dtr="false" t="normal">C15</f>
        <v>74000</v>
      </c>
    </row>
    <row customHeight="true" ht="21" outlineLevel="0" r="15">
      <c r="A15" s="65" t="s">
        <v>56</v>
      </c>
      <c r="B15" s="66" t="s">
        <v>57</v>
      </c>
      <c r="C15" s="67" t="n">
        <v>74000</v>
      </c>
    </row>
    <row customHeight="true" ht="31.5" outlineLevel="0" r="16">
      <c r="A16" s="62" t="s">
        <v>58</v>
      </c>
      <c r="B16" s="63" t="s">
        <v>59</v>
      </c>
      <c r="C16" s="64" t="n">
        <f aca="false" ca="false" dt2D="false" dtr="false" t="normal">C17</f>
        <v>1236000</v>
      </c>
    </row>
    <row customHeight="true" ht="35.25" outlineLevel="0" r="17">
      <c r="A17" s="65" t="s">
        <v>60</v>
      </c>
      <c r="B17" s="66" t="s">
        <v>61</v>
      </c>
      <c r="C17" s="67" t="n">
        <v>1236000</v>
      </c>
    </row>
    <row customHeight="true" ht="30" outlineLevel="0" r="18">
      <c r="A18" s="62" t="s">
        <v>62</v>
      </c>
      <c r="B18" s="63" t="s">
        <v>63</v>
      </c>
      <c r="C18" s="64" t="n">
        <f aca="false" ca="false" dt2D="false" dtr="false" t="normal">C19+C20</f>
        <v>495000</v>
      </c>
    </row>
    <row customHeight="true" ht="24" outlineLevel="0" r="19">
      <c r="A19" s="65" t="s">
        <v>64</v>
      </c>
      <c r="B19" s="66" t="s">
        <v>65</v>
      </c>
      <c r="C19" s="67" t="n">
        <v>55000</v>
      </c>
    </row>
    <row customHeight="true" ht="18.75" outlineLevel="0" r="20">
      <c r="A20" s="65" t="s">
        <v>66</v>
      </c>
      <c r="B20" s="66" t="s">
        <v>67</v>
      </c>
      <c r="C20" s="67" t="n">
        <v>440000</v>
      </c>
    </row>
    <row customHeight="true" ht="42.75" outlineLevel="0" r="21">
      <c r="A21" s="68" t="s">
        <v>68</v>
      </c>
      <c r="B21" s="63" t="s">
        <v>69</v>
      </c>
      <c r="C21" s="64" t="n">
        <f aca="false" ca="false" dt2D="false" dtr="false" t="normal">C22</f>
        <v>6000</v>
      </c>
    </row>
    <row customHeight="true" ht="102.75" outlineLevel="0" r="22">
      <c r="A22" s="69" t="s">
        <v>70</v>
      </c>
      <c r="B22" s="61" t="s">
        <v>44</v>
      </c>
      <c r="C22" s="70" t="n">
        <v>6000</v>
      </c>
      <c r="K22" s="71" t="n"/>
    </row>
    <row customHeight="true" ht="18.75" outlineLevel="0" r="23">
      <c r="A23" s="72" t="s">
        <v>71</v>
      </c>
      <c r="B23" s="73" t="s">
        <v>72</v>
      </c>
      <c r="C23" s="64" t="n">
        <f aca="false" ca="false" dt2D="false" dtr="false" t="normal">C24</f>
        <v>27000</v>
      </c>
    </row>
    <row customHeight="true" ht="93" outlineLevel="0" r="24">
      <c r="A24" s="65" t="s">
        <v>73</v>
      </c>
      <c r="B24" s="66" t="s">
        <v>74</v>
      </c>
      <c r="C24" s="67" t="n">
        <v>27000</v>
      </c>
    </row>
    <row customHeight="true" ht="33" outlineLevel="0" r="25">
      <c r="A25" s="62" t="s">
        <v>75</v>
      </c>
      <c r="B25" s="63" t="s">
        <v>76</v>
      </c>
      <c r="C25" s="64" t="n">
        <f aca="false" ca="false" dt2D="false" dtr="false" t="normal">C26</f>
        <v>6158873.86</v>
      </c>
    </row>
    <row customHeight="true" ht="33.75" outlineLevel="0" r="26">
      <c r="A26" s="62" t="s">
        <v>77</v>
      </c>
      <c r="B26" s="63" t="s">
        <v>78</v>
      </c>
      <c r="C26" s="64" t="n">
        <f aca="false" ca="false" dt2D="false" dtr="false" t="normal">C27+C28+C29+C30</f>
        <v>6158873.86</v>
      </c>
    </row>
    <row customHeight="true" ht="28.5" outlineLevel="0" r="27">
      <c r="A27" s="65" t="s">
        <v>79</v>
      </c>
      <c r="B27" s="66" t="s">
        <v>80</v>
      </c>
      <c r="C27" s="74" t="n">
        <v>2373000</v>
      </c>
    </row>
    <row customHeight="true" ht="21" outlineLevel="0" r="28">
      <c r="A28" s="65" t="s">
        <v>81</v>
      </c>
      <c r="B28" s="66" t="s">
        <v>82</v>
      </c>
      <c r="C28" s="74" t="n">
        <f aca="false" ca="false" dt2D="false" dtr="false" t="normal">75000+25000+180000+126500+1277.78-239.77+1596501-22765.15+199460+199448+200000+196378+200000+153675+500000</f>
        <v>3630234.86</v>
      </c>
    </row>
    <row customHeight="true" ht="33" outlineLevel="0" r="29">
      <c r="A29" s="65" t="s">
        <v>83</v>
      </c>
      <c r="B29" s="66" t="s">
        <v>84</v>
      </c>
      <c r="C29" s="74" t="n">
        <v>82735</v>
      </c>
    </row>
    <row customHeight="true" ht="25.5" outlineLevel="0" r="30">
      <c r="A30" s="65" t="s">
        <v>85</v>
      </c>
      <c r="B30" s="66" t="s">
        <v>86</v>
      </c>
      <c r="C30" s="67" t="n">
        <v>72904</v>
      </c>
    </row>
    <row customHeight="true" hidden="true" ht="30" outlineLevel="0" r="31">
      <c r="A31" s="65" t="s">
        <v>87</v>
      </c>
      <c r="B31" s="66" t="s">
        <v>88</v>
      </c>
      <c r="C31" s="67" t="n"/>
    </row>
    <row customHeight="true" hidden="true" ht="45.75" outlineLevel="0" r="32">
      <c r="A32" s="65" t="s">
        <v>89</v>
      </c>
      <c r="B32" s="51" t="s">
        <v>90</v>
      </c>
      <c r="C32" s="67" t="n"/>
    </row>
    <row customHeight="true" ht="17.25" outlineLevel="0" r="33">
      <c r="A33" s="62" t="n"/>
      <c r="B33" s="63" t="s">
        <v>91</v>
      </c>
      <c r="C33" s="64" t="n">
        <f aca="false" ca="false" dt2D="false" dtr="false" t="normal">C13+C25</f>
        <v>7996873.86</v>
      </c>
    </row>
    <row ht="15.75" outlineLevel="0" r="71">
      <c r="A71" s="37" t="n"/>
    </row>
    <row ht="15.75" outlineLevel="0" r="72">
      <c r="A72" s="37" t="n"/>
    </row>
  </sheetData>
  <mergeCells count="9">
    <mergeCell ref="A9:C9"/>
    <mergeCell ref="A10:C10"/>
    <mergeCell ref="B2:C2"/>
    <mergeCell ref="B5:C5"/>
    <mergeCell ref="B6:C6"/>
    <mergeCell ref="B7:C7"/>
    <mergeCell ref="B8:C8"/>
    <mergeCell ref="B3:C3"/>
    <mergeCell ref="A4:C4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92"/>
</worksheet>
</file>

<file path=xl/worksheets/sheet5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D66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6.2851549739848"/>
    <col customWidth="true" max="2" min="2" outlineLevel="0" width="33.2851568348128"/>
    <col customWidth="true" max="3" min="3" outlineLevel="0" width="13.285156158148"/>
    <col customWidth="true" max="4" min="4" outlineLevel="0" width="13.9999996616676"/>
  </cols>
  <sheetData>
    <row outlineLevel="0" r="1">
      <c r="A1" s="1" t="n"/>
      <c r="D1" s="3" t="s">
        <v>92</v>
      </c>
    </row>
    <row outlineLevel="0" r="2">
      <c r="A2" s="3" t="s">
        <v>93</v>
      </c>
      <c r="B2" s="3" t="s"/>
      <c r="C2" s="3" t="s"/>
      <c r="D2" s="3" t="s"/>
    </row>
    <row outlineLevel="0" r="3">
      <c r="A3" s="3" t="s">
        <v>2</v>
      </c>
      <c r="B3" s="3" t="s"/>
      <c r="C3" s="3" t="s"/>
      <c r="D3" s="3" t="s"/>
    </row>
    <row outlineLevel="0" r="4">
      <c r="A4" s="3" t="s">
        <v>94</v>
      </c>
      <c r="B4" s="3" t="s"/>
      <c r="C4" s="3" t="s"/>
      <c r="D4" s="3" t="s"/>
    </row>
    <row outlineLevel="0" r="5">
      <c r="A5" s="3" t="s">
        <v>4</v>
      </c>
      <c r="B5" s="3" t="s"/>
      <c r="C5" s="3" t="s"/>
      <c r="D5" s="3" t="s"/>
    </row>
    <row outlineLevel="0" r="6">
      <c r="A6" s="3" t="s">
        <v>5</v>
      </c>
      <c r="B6" s="3" t="s"/>
      <c r="C6" s="3" t="s"/>
      <c r="D6" s="3" t="s"/>
    </row>
    <row outlineLevel="0" r="7">
      <c r="A7" s="3" t="n"/>
      <c r="B7" s="3" t="s"/>
      <c r="C7" s="3" t="s"/>
      <c r="D7" s="3" t="s"/>
    </row>
    <row outlineLevel="0" r="8">
      <c r="A8" s="3" t="n"/>
      <c r="B8" s="3" t="s"/>
      <c r="C8" s="3" t="s"/>
      <c r="D8" s="3" t="s"/>
    </row>
    <row ht="15.75" outlineLevel="0" r="9">
      <c r="A9" s="60" t="s">
        <v>95</v>
      </c>
      <c r="B9" s="60" t="s"/>
      <c r="C9" s="60" t="s"/>
      <c r="D9" s="60" t="s"/>
    </row>
    <row ht="15.75" outlineLevel="0" r="10">
      <c r="A10" s="60" t="s">
        <v>96</v>
      </c>
      <c r="B10" s="60" t="s"/>
      <c r="C10" s="60" t="s"/>
      <c r="D10" s="60" t="s"/>
    </row>
    <row ht="15.75" outlineLevel="0" r="11">
      <c r="A11" s="1" t="n"/>
    </row>
    <row customHeight="true" ht="29.25" outlineLevel="0" r="12">
      <c r="A12" s="75" t="s">
        <v>49</v>
      </c>
      <c r="B12" s="75" t="s">
        <v>50</v>
      </c>
      <c r="C12" s="75" t="s">
        <v>97</v>
      </c>
      <c r="D12" s="76" t="s"/>
    </row>
    <row ht="15.75" outlineLevel="0" r="13">
      <c r="A13" s="77" t="s"/>
      <c r="B13" s="77" t="s"/>
      <c r="C13" s="78" t="s">
        <v>98</v>
      </c>
      <c r="D13" s="79" t="s">
        <v>99</v>
      </c>
    </row>
    <row customHeight="true" ht="31.5" outlineLevel="0" r="14">
      <c r="A14" s="68" t="s">
        <v>52</v>
      </c>
      <c r="B14" s="63" t="s">
        <v>53</v>
      </c>
      <c r="C14" s="80" t="n">
        <f aca="false" ca="false" dt2D="false" dtr="false" t="normal">C15+C17+C19</f>
        <v>1860000</v>
      </c>
      <c r="D14" s="80" t="n">
        <f aca="false" ca="false" dt2D="false" dtr="false" t="normal">D15+D17+D19</f>
        <v>1891000</v>
      </c>
    </row>
    <row ht="15.75" outlineLevel="0" r="15">
      <c r="A15" s="68" t="s">
        <v>54</v>
      </c>
      <c r="B15" s="63" t="s">
        <v>55</v>
      </c>
      <c r="C15" s="64" t="n">
        <f aca="false" ca="false" dt2D="false" dtr="false" t="normal">C16</f>
        <v>78000</v>
      </c>
      <c r="D15" s="64" t="n">
        <f aca="false" ca="false" dt2D="false" dtr="false" t="normal">D16</f>
        <v>82000</v>
      </c>
    </row>
    <row customHeight="true" ht="21" outlineLevel="0" r="16">
      <c r="A16" s="50" t="s">
        <v>100</v>
      </c>
      <c r="B16" s="66" t="s">
        <v>57</v>
      </c>
      <c r="C16" s="67" t="n">
        <v>78000</v>
      </c>
      <c r="D16" s="67" t="n">
        <v>82000</v>
      </c>
    </row>
    <row customHeight="true" ht="46.5" outlineLevel="0" r="17">
      <c r="A17" s="68" t="s">
        <v>58</v>
      </c>
      <c r="B17" s="63" t="s">
        <v>59</v>
      </c>
      <c r="C17" s="64" t="n">
        <f aca="false" ca="false" dt2D="false" dtr="false" t="normal">C18</f>
        <v>1287000</v>
      </c>
      <c r="D17" s="64" t="n">
        <f aca="false" ca="false" dt2D="false" dtr="false" t="normal">D18</f>
        <v>1314000</v>
      </c>
    </row>
    <row customHeight="true" ht="46.5" outlineLevel="0" r="18">
      <c r="A18" s="50" t="s">
        <v>101</v>
      </c>
      <c r="B18" s="66" t="s">
        <v>61</v>
      </c>
      <c r="C18" s="67" t="n">
        <v>1287000</v>
      </c>
      <c r="D18" s="67" t="n">
        <v>1314000</v>
      </c>
    </row>
    <row ht="15.75" outlineLevel="0" r="19">
      <c r="A19" s="68" t="s">
        <v>62</v>
      </c>
      <c r="B19" s="63" t="s">
        <v>63</v>
      </c>
      <c r="C19" s="64" t="n">
        <f aca="false" ca="false" dt2D="false" dtr="false" t="normal">C20+C21</f>
        <v>495000</v>
      </c>
      <c r="D19" s="64" t="n">
        <f aca="false" ca="false" dt2D="false" dtr="false" t="normal">D20+D21</f>
        <v>495000</v>
      </c>
    </row>
    <row customHeight="true" ht="21.75" outlineLevel="0" r="20">
      <c r="A20" s="50" t="s">
        <v>64</v>
      </c>
      <c r="B20" s="66" t="s">
        <v>65</v>
      </c>
      <c r="C20" s="67" t="n">
        <v>55000</v>
      </c>
      <c r="D20" s="67" t="n">
        <v>55000</v>
      </c>
    </row>
    <row customHeight="true" ht="21.75" outlineLevel="0" r="21">
      <c r="A21" s="50" t="s">
        <v>66</v>
      </c>
      <c r="B21" s="66" t="s">
        <v>67</v>
      </c>
      <c r="C21" s="67" t="n">
        <v>440000</v>
      </c>
      <c r="D21" s="67" t="n">
        <v>440000</v>
      </c>
    </row>
    <row customHeight="true" ht="30" outlineLevel="0" r="22">
      <c r="A22" s="68" t="s">
        <v>75</v>
      </c>
      <c r="B22" s="63" t="s">
        <v>76</v>
      </c>
      <c r="C22" s="64" t="n">
        <f aca="false" ca="false" dt2D="false" dtr="false" t="normal">C23</f>
        <v>2453925</v>
      </c>
      <c r="D22" s="64" t="n">
        <f aca="false" ca="false" dt2D="false" dtr="false" t="normal">D23</f>
        <v>2452430</v>
      </c>
    </row>
    <row customHeight="true" ht="44.25" outlineLevel="0" r="23">
      <c r="A23" s="68" t="s">
        <v>77</v>
      </c>
      <c r="B23" s="63" t="s">
        <v>78</v>
      </c>
      <c r="C23" s="64" t="n">
        <f aca="false" ca="false" dt2D="false" dtr="false" t="normal">C24+C25+C26</f>
        <v>2453925</v>
      </c>
      <c r="D23" s="64" t="n">
        <f aca="false" ca="false" dt2D="false" dtr="false" t="normal">D24+D25+D26</f>
        <v>2452430</v>
      </c>
    </row>
    <row customHeight="true" ht="31.5" outlineLevel="0" r="24">
      <c r="A24" s="50" t="s">
        <v>79</v>
      </c>
      <c r="B24" s="66" t="s">
        <v>80</v>
      </c>
      <c r="C24" s="74" t="n">
        <v>2369000</v>
      </c>
      <c r="D24" s="74" t="n">
        <v>2365000</v>
      </c>
    </row>
    <row customHeight="true" ht="43.5" outlineLevel="0" r="25">
      <c r="A25" s="50" t="s">
        <v>83</v>
      </c>
      <c r="B25" s="66" t="s">
        <v>84</v>
      </c>
      <c r="C25" s="74" t="n">
        <v>84925</v>
      </c>
      <c r="D25" s="74" t="n">
        <v>87430</v>
      </c>
    </row>
    <row customHeight="true" ht="33.75" outlineLevel="0" r="26">
      <c r="A26" s="50" t="s">
        <v>102</v>
      </c>
      <c r="B26" s="81" t="s">
        <v>86</v>
      </c>
      <c r="C26" s="67" t="n"/>
      <c r="D26" s="67" t="n"/>
    </row>
    <row ht="15.75" outlineLevel="0" r="27">
      <c r="A27" s="82" t="n"/>
      <c r="B27" s="63" t="s">
        <v>91</v>
      </c>
      <c r="C27" s="64" t="n">
        <f aca="false" ca="false" dt2D="false" dtr="false" t="normal">C14+C22</f>
        <v>4313925</v>
      </c>
      <c r="D27" s="64" t="n">
        <f aca="false" ca="false" dt2D="false" dtr="false" t="normal">D14+D22</f>
        <v>4343430</v>
      </c>
    </row>
    <row ht="15.75" outlineLevel="0" r="65">
      <c r="A65" s="37" t="n"/>
    </row>
    <row ht="15.75" outlineLevel="0" r="66">
      <c r="A66" s="37" t="n"/>
    </row>
  </sheetData>
  <mergeCells count="12">
    <mergeCell ref="A12:A13"/>
    <mergeCell ref="C12:D12"/>
    <mergeCell ref="A8:D8"/>
    <mergeCell ref="A9:D9"/>
    <mergeCell ref="A10:D10"/>
    <mergeCell ref="B12:B13"/>
    <mergeCell ref="A7:D7"/>
    <mergeCell ref="A2:D2"/>
    <mergeCell ref="A3:D3"/>
    <mergeCell ref="A4:D4"/>
    <mergeCell ref="A5:D5"/>
    <mergeCell ref="A6:D6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92"/>
</worksheet>
</file>

<file path=xl/worksheets/sheet6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G7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68.4257824824021"/>
    <col customWidth="true" max="2" min="2" outlineLevel="0" width="16.140624463426"/>
    <col bestFit="true" customWidth="true" max="3" min="3" outlineLevel="0" width="10.0000003383324"/>
  </cols>
  <sheetData>
    <row outlineLevel="0" r="1">
      <c r="A1" s="3" t="n"/>
      <c r="B1" s="3" t="s">
        <v>103</v>
      </c>
    </row>
    <row outlineLevel="0" r="2">
      <c r="A2" s="3" t="s">
        <v>93</v>
      </c>
      <c r="B2" s="3" t="s"/>
    </row>
    <row outlineLevel="0" r="3">
      <c r="A3" s="3" t="s">
        <v>2</v>
      </c>
      <c r="B3" s="3" t="s"/>
    </row>
    <row outlineLevel="0" r="4">
      <c r="A4" s="3" t="s">
        <v>104</v>
      </c>
      <c r="B4" s="3" t="s"/>
    </row>
    <row outlineLevel="0" r="5">
      <c r="A5" s="3" t="s">
        <v>4</v>
      </c>
      <c r="B5" s="3" t="s"/>
    </row>
    <row outlineLevel="0" r="6">
      <c r="A6" s="3" t="s">
        <v>5</v>
      </c>
      <c r="B6" s="3" t="s"/>
    </row>
    <row outlineLevel="0" r="7">
      <c r="A7" s="3" t="n"/>
      <c r="B7" s="3" t="s"/>
    </row>
    <row outlineLevel="0" r="8">
      <c r="A8" s="3" t="n"/>
      <c r="B8" s="3" t="s"/>
    </row>
    <row outlineLevel="0" r="9">
      <c r="A9" s="3" t="n"/>
      <c r="B9" s="3" t="s"/>
    </row>
    <row outlineLevel="0" r="10">
      <c r="A10" s="1" t="n"/>
    </row>
    <row ht="15.75" outlineLevel="0" r="11">
      <c r="A11" s="4" t="s">
        <v>105</v>
      </c>
      <c r="B11" s="4" t="s"/>
    </row>
    <row ht="15.75" outlineLevel="0" r="12">
      <c r="A12" s="4" t="s">
        <v>106</v>
      </c>
      <c r="B12" s="4" t="s"/>
    </row>
    <row ht="18.75" outlineLevel="0" r="13">
      <c r="A13" s="83" t="n"/>
    </row>
    <row ht="16.5" outlineLevel="0" r="14">
      <c r="A14" s="14" t="n"/>
      <c r="B14" s="84" t="s">
        <v>51</v>
      </c>
    </row>
    <row customHeight="true" ht="39.75" outlineLevel="0" r="15">
      <c r="A15" s="85" t="s">
        <v>107</v>
      </c>
      <c r="B15" s="74" t="n">
        <v>2373000</v>
      </c>
    </row>
    <row customHeight="true" ht="36.75" outlineLevel="0" r="16">
      <c r="A16" s="85" t="s">
        <v>108</v>
      </c>
      <c r="B16" s="74" t="n">
        <v>82735</v>
      </c>
    </row>
    <row customHeight="true" hidden="true" ht="42" outlineLevel="0" r="17">
      <c r="A17" s="85" t="s">
        <v>88</v>
      </c>
      <c r="B17" s="74" t="n"/>
    </row>
    <row customHeight="true" ht="39.75" outlineLevel="0" r="18">
      <c r="A18" s="85" t="s">
        <v>109</v>
      </c>
      <c r="B18" s="74" t="n">
        <v>25000</v>
      </c>
    </row>
    <row customHeight="true" ht="52.5" outlineLevel="0" r="19">
      <c r="A19" s="85" t="s">
        <v>110</v>
      </c>
      <c r="B19" s="74" t="n">
        <v>75000</v>
      </c>
    </row>
    <row customHeight="true" ht="74.25" outlineLevel="0" r="20">
      <c r="A20" s="85" t="s">
        <v>111</v>
      </c>
      <c r="B20" s="74" t="n">
        <f aca="false" ca="false" dt2D="false" dtr="false" t="normal">126500+1277.78-239.77</f>
        <v>127538.01</v>
      </c>
      <c r="G20" s="0" t="n"/>
    </row>
    <row customHeight="true" ht="54.75" outlineLevel="0" r="21">
      <c r="A21" s="86" t="s">
        <v>112</v>
      </c>
      <c r="B21" s="74" t="n">
        <f aca="false" ca="false" dt2D="false" dtr="false" t="normal">180000-22765.15</f>
        <v>157234.85</v>
      </c>
      <c r="C21" s="87" t="n"/>
    </row>
    <row customHeight="true" ht="34.5" outlineLevel="0" r="22">
      <c r="A22" s="57" t="s">
        <v>90</v>
      </c>
      <c r="B22" s="88" t="n">
        <f aca="false" ca="false" dt2D="false" dtr="false" t="normal">'приложение 3'!C30</f>
        <v>72904</v>
      </c>
    </row>
    <row customHeight="true" ht="51.75" outlineLevel="0" r="23">
      <c r="A23" s="89" t="s">
        <v>113</v>
      </c>
      <c r="B23" s="88" t="n">
        <v>1596501</v>
      </c>
    </row>
    <row customHeight="true" hidden="true" ht="37.5" outlineLevel="0" r="24">
      <c r="A24" s="90" t="n"/>
      <c r="B24" s="88" t="n"/>
    </row>
    <row ht="16.5" outlineLevel="0" r="25">
      <c r="A25" s="91" t="s">
        <v>114</v>
      </c>
      <c r="B25" s="92" t="n">
        <f aca="false" ca="false" dt2D="false" dtr="false" t="normal">B15+B16+B17+B18+B19+B20+B22+B21+B23+B24</f>
        <v>4509912.86</v>
      </c>
    </row>
    <row ht="15.75" outlineLevel="0" r="26">
      <c r="A26" s="93" t="n"/>
    </row>
    <row ht="15.75" outlineLevel="0" r="73">
      <c r="A73" s="37" t="n"/>
    </row>
    <row ht="15.75" outlineLevel="0" r="74">
      <c r="A74" s="37" t="n"/>
    </row>
  </sheetData>
  <mergeCells count="10">
    <mergeCell ref="A11:B11"/>
    <mergeCell ref="A12:B12"/>
    <mergeCell ref="A2:B2"/>
    <mergeCell ref="A3:B3"/>
    <mergeCell ref="A4:B4"/>
    <mergeCell ref="A5:B5"/>
    <mergeCell ref="A6:B6"/>
    <mergeCell ref="A7:B7"/>
    <mergeCell ref="A8:B8"/>
    <mergeCell ref="A9:B9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7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6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54.7109361030574"/>
    <col customWidth="true" max="2" min="2" outlineLevel="0" width="15.8554684744441"/>
    <col customWidth="true" max="3" min="3" outlineLevel="0" width="13.5703121471299"/>
  </cols>
  <sheetData>
    <row outlineLevel="0" r="1">
      <c r="A1" s="1" t="n"/>
      <c r="B1" s="2" t="n"/>
      <c r="C1" s="3" t="s">
        <v>115</v>
      </c>
    </row>
    <row outlineLevel="0" r="2">
      <c r="A2" s="3" t="s">
        <v>93</v>
      </c>
      <c r="B2" s="3" t="s"/>
      <c r="C2" s="3" t="s"/>
    </row>
    <row outlineLevel="0" r="3">
      <c r="A3" s="3" t="s">
        <v>2</v>
      </c>
      <c r="B3" s="3" t="s"/>
      <c r="C3" s="3" t="s"/>
    </row>
    <row outlineLevel="0" r="4">
      <c r="A4" s="3" t="s">
        <v>116</v>
      </c>
      <c r="B4" s="3" t="s"/>
      <c r="C4" s="3" t="s"/>
    </row>
    <row outlineLevel="0" r="5">
      <c r="A5" s="3" t="s">
        <v>4</v>
      </c>
      <c r="B5" s="3" t="s"/>
      <c r="C5" s="3" t="s"/>
    </row>
    <row outlineLevel="0" r="6">
      <c r="A6" s="3" t="s">
        <v>5</v>
      </c>
      <c r="B6" s="3" t="s"/>
      <c r="C6" s="3" t="s"/>
    </row>
    <row outlineLevel="0" r="7">
      <c r="A7" s="3" t="n"/>
      <c r="B7" s="3" t="s"/>
      <c r="C7" s="3" t="s"/>
    </row>
    <row outlineLevel="0" r="8">
      <c r="A8" s="3" t="n"/>
      <c r="B8" s="3" t="s"/>
      <c r="C8" s="3" t="s"/>
    </row>
    <row outlineLevel="0" r="9">
      <c r="A9" s="3" t="n"/>
      <c r="B9" s="3" t="s"/>
      <c r="C9" s="3" t="s"/>
    </row>
    <row ht="18.75" outlineLevel="0" r="10">
      <c r="A10" s="94" t="n"/>
    </row>
    <row ht="15.75" outlineLevel="0" r="11">
      <c r="A11" s="4" t="s">
        <v>117</v>
      </c>
      <c r="B11" s="4" t="s"/>
      <c r="C11" s="4" t="s"/>
    </row>
    <row ht="15.75" outlineLevel="0" r="12">
      <c r="A12" s="4" t="s">
        <v>118</v>
      </c>
      <c r="B12" s="4" t="s"/>
      <c r="C12" s="4" t="s"/>
    </row>
    <row ht="18.75" outlineLevel="0" r="13">
      <c r="A13" s="83" t="n"/>
    </row>
    <row ht="16.5" outlineLevel="0" r="14">
      <c r="A14" s="6" t="n"/>
      <c r="B14" s="6" t="s">
        <v>97</v>
      </c>
      <c r="C14" s="95" t="s"/>
    </row>
    <row ht="16.5" outlineLevel="0" r="15">
      <c r="A15" s="19" t="s"/>
      <c r="B15" s="96" t="s">
        <v>98</v>
      </c>
      <c r="C15" s="96" t="s">
        <v>99</v>
      </c>
    </row>
    <row customHeight="true" ht="35.25" outlineLevel="0" r="16">
      <c r="A16" s="85" t="s">
        <v>107</v>
      </c>
      <c r="B16" s="74" t="n">
        <v>2369000</v>
      </c>
      <c r="C16" s="74" t="n">
        <v>2365000</v>
      </c>
    </row>
    <row customHeight="true" ht="51.75" outlineLevel="0" r="17">
      <c r="A17" s="85" t="s">
        <v>108</v>
      </c>
      <c r="B17" s="74" t="n">
        <v>84925</v>
      </c>
      <c r="C17" s="74" t="n">
        <v>87430</v>
      </c>
    </row>
    <row customHeight="true" ht="38.25" outlineLevel="0" r="18">
      <c r="A18" s="85" t="s">
        <v>90</v>
      </c>
      <c r="B18" s="88" t="n"/>
      <c r="C18" s="88" t="n"/>
    </row>
    <row ht="16.5" outlineLevel="0" r="19">
      <c r="A19" s="91" t="s">
        <v>114</v>
      </c>
      <c r="B19" s="92" t="n">
        <f aca="false" ca="false" dt2D="false" dtr="false" t="normal">B16+B17+B18</f>
        <v>2453925</v>
      </c>
      <c r="C19" s="92" t="n">
        <f aca="false" ca="false" dt2D="false" dtr="false" t="normal">C16+C17+C18</f>
        <v>2452430</v>
      </c>
    </row>
    <row ht="15.75" outlineLevel="0" r="68">
      <c r="A68" s="37" t="n"/>
    </row>
    <row ht="15.75" outlineLevel="0" r="69">
      <c r="A69" s="37" t="n"/>
    </row>
  </sheetData>
  <mergeCells count="12">
    <mergeCell ref="A14:A15"/>
    <mergeCell ref="B14:C14"/>
    <mergeCell ref="A11:C11"/>
    <mergeCell ref="A12:C12"/>
    <mergeCell ref="A9:C9"/>
    <mergeCell ref="A8:C8"/>
    <mergeCell ref="A4:C4"/>
    <mergeCell ref="A2:C2"/>
    <mergeCell ref="A3:C3"/>
    <mergeCell ref="A5:C5"/>
    <mergeCell ref="A6:C6"/>
    <mergeCell ref="A7:C7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8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5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7.1406242942598"/>
    <col customWidth="true" max="2" min="2" outlineLevel="0" width="48.4257818057373"/>
    <col customWidth="true" max="3" min="3" outlineLevel="0" width="9.28515615814805"/>
  </cols>
  <sheetData>
    <row outlineLevel="0" r="1">
      <c r="A1" s="1" t="n"/>
      <c r="B1" s="2" t="n"/>
      <c r="C1" s="1" t="s">
        <v>119</v>
      </c>
    </row>
    <row outlineLevel="0" r="2">
      <c r="A2" s="3" t="s">
        <v>120</v>
      </c>
      <c r="B2" s="3" t="s"/>
      <c r="C2" s="3" t="s"/>
    </row>
    <row outlineLevel="0" r="3">
      <c r="A3" s="3" t="s">
        <v>2</v>
      </c>
      <c r="B3" s="3" t="s"/>
      <c r="C3" s="3" t="s"/>
    </row>
    <row outlineLevel="0" r="4">
      <c r="A4" s="3" t="s">
        <v>121</v>
      </c>
      <c r="B4" s="3" t="s"/>
      <c r="C4" s="3" t="s"/>
    </row>
    <row outlineLevel="0" r="5">
      <c r="A5" s="3" t="s">
        <v>4</v>
      </c>
      <c r="B5" s="3" t="s"/>
      <c r="C5" s="3" t="s"/>
    </row>
    <row outlineLevel="0" r="6">
      <c r="A6" s="3" t="s">
        <v>5</v>
      </c>
      <c r="B6" s="3" t="s"/>
      <c r="C6" s="3" t="s"/>
    </row>
    <row outlineLevel="0" r="7">
      <c r="A7" s="3" t="n"/>
      <c r="B7" s="3" t="s"/>
      <c r="C7" s="3" t="s"/>
    </row>
    <row outlineLevel="0" r="8">
      <c r="A8" s="3" t="n"/>
      <c r="B8" s="3" t="s"/>
      <c r="C8" s="3" t="s"/>
    </row>
    <row ht="15.75" outlineLevel="0" r="9">
      <c r="A9" s="4" t="s">
        <v>122</v>
      </c>
      <c r="B9" s="4" t="s"/>
      <c r="C9" s="4" t="s"/>
    </row>
    <row ht="15.75" outlineLevel="0" r="10">
      <c r="A10" s="4" t="s">
        <v>123</v>
      </c>
      <c r="B10" s="4" t="s"/>
      <c r="C10" s="4" t="s"/>
    </row>
    <row ht="15.75" outlineLevel="0" r="11">
      <c r="A11" s="4" t="s">
        <v>124</v>
      </c>
      <c r="B11" s="4" t="s"/>
      <c r="C11" s="4" t="s"/>
    </row>
    <row ht="15.75" outlineLevel="0" r="12">
      <c r="A12" s="97" t="n"/>
    </row>
    <row ht="60.75" outlineLevel="0" r="13">
      <c r="A13" s="98" t="s">
        <v>125</v>
      </c>
      <c r="B13" s="99" t="s">
        <v>50</v>
      </c>
      <c r="C13" s="100" t="s">
        <v>122</v>
      </c>
    </row>
    <row customHeight="true" ht="59.25" outlineLevel="0" r="14">
      <c r="A14" s="101" t="s">
        <v>68</v>
      </c>
      <c r="B14" s="73" t="s">
        <v>126</v>
      </c>
      <c r="C14" s="102" t="n"/>
    </row>
    <row customHeight="true" ht="117.75" outlineLevel="0" r="15">
      <c r="A15" s="101" t="s">
        <v>127</v>
      </c>
      <c r="B15" s="73" t="s">
        <v>128</v>
      </c>
      <c r="C15" s="103" t="n"/>
    </row>
    <row customHeight="true" ht="100.5" outlineLevel="0" r="16">
      <c r="A16" s="104" t="s">
        <v>70</v>
      </c>
      <c r="B16" s="105" t="s">
        <v>44</v>
      </c>
      <c r="C16" s="106" t="n">
        <v>100</v>
      </c>
    </row>
    <row customHeight="true" hidden="true" ht="15" outlineLevel="0" r="17">
      <c r="A17" s="107" t="s"/>
      <c r="B17" s="108" t="s"/>
      <c r="C17" s="109" t="s"/>
    </row>
    <row customHeight="true" hidden="true" ht="41.25" outlineLevel="0" r="18">
      <c r="A18" s="110" t="s"/>
      <c r="B18" s="111" t="s"/>
      <c r="C18" s="112" t="s"/>
    </row>
    <row customHeight="true" ht="92.25" outlineLevel="0" r="19">
      <c r="A19" s="104" t="s">
        <v>129</v>
      </c>
      <c r="B19" s="105" t="s">
        <v>15</v>
      </c>
      <c r="C19" s="106" t="n">
        <v>100</v>
      </c>
    </row>
    <row customHeight="true" hidden="true" ht="24.75" outlineLevel="0" r="20">
      <c r="A20" s="110" t="s"/>
      <c r="B20" s="111" t="s"/>
      <c r="C20" s="112" t="s"/>
    </row>
    <row customHeight="true" ht="101.25" outlineLevel="0" r="21">
      <c r="A21" s="113" t="s">
        <v>130</v>
      </c>
      <c r="B21" s="114" t="s">
        <v>131</v>
      </c>
      <c r="C21" s="115" t="n"/>
    </row>
    <row customHeight="true" ht="93" outlineLevel="0" r="22">
      <c r="A22" s="116" t="s">
        <v>132</v>
      </c>
      <c r="B22" s="81" t="s">
        <v>133</v>
      </c>
      <c r="C22" s="103" t="n">
        <v>100</v>
      </c>
    </row>
    <row customHeight="true" ht="33" outlineLevel="0" r="23">
      <c r="A23" s="101" t="s">
        <v>134</v>
      </c>
      <c r="B23" s="73" t="s">
        <v>135</v>
      </c>
      <c r="C23" s="103" t="n"/>
    </row>
    <row customHeight="true" ht="34.5" outlineLevel="0" r="24">
      <c r="A24" s="113" t="s">
        <v>136</v>
      </c>
      <c r="B24" s="105" t="s">
        <v>137</v>
      </c>
      <c r="C24" s="106" t="n"/>
    </row>
    <row customHeight="true" ht="60" outlineLevel="0" r="25">
      <c r="A25" s="117" t="s"/>
      <c r="B25" s="111" t="s"/>
      <c r="C25" s="112" t="s"/>
    </row>
    <row customHeight="true" ht="50.25" outlineLevel="0" r="26">
      <c r="A26" s="104" t="s">
        <v>138</v>
      </c>
      <c r="B26" s="105" t="s">
        <v>139</v>
      </c>
      <c r="C26" s="106" t="n">
        <v>100</v>
      </c>
    </row>
    <row customHeight="true" ht="57" outlineLevel="0" r="27">
      <c r="A27" s="110" t="s"/>
      <c r="B27" s="111" t="s"/>
      <c r="C27" s="112" t="s"/>
    </row>
    <row customHeight="true" ht="107.25" outlineLevel="0" r="28">
      <c r="A28" s="116" t="s">
        <v>140</v>
      </c>
      <c r="B28" s="81" t="s">
        <v>141</v>
      </c>
      <c r="C28" s="103" t="n">
        <v>100</v>
      </c>
    </row>
    <row customHeight="true" ht="106.5" outlineLevel="0" r="29">
      <c r="A29" s="116" t="s">
        <v>142</v>
      </c>
      <c r="B29" s="81" t="s">
        <v>143</v>
      </c>
      <c r="C29" s="103" t="n">
        <v>100</v>
      </c>
    </row>
    <row customHeight="true" ht="107.25" outlineLevel="0" r="30">
      <c r="A30" s="116" t="s">
        <v>144</v>
      </c>
      <c r="B30" s="81" t="s">
        <v>145</v>
      </c>
      <c r="C30" s="103" t="n">
        <v>100</v>
      </c>
    </row>
    <row customHeight="true" ht="124.5" outlineLevel="0" r="31">
      <c r="A31" s="116" t="s">
        <v>146</v>
      </c>
      <c r="B31" s="81" t="s">
        <v>147</v>
      </c>
      <c r="C31" s="103" t="n">
        <v>100</v>
      </c>
    </row>
    <row customHeight="true" ht="122.25" outlineLevel="0" r="32">
      <c r="A32" s="116" t="s">
        <v>148</v>
      </c>
      <c r="B32" s="81" t="s">
        <v>149</v>
      </c>
      <c r="C32" s="103" t="n">
        <v>100</v>
      </c>
    </row>
    <row customHeight="true" ht="61.5" outlineLevel="0" r="33">
      <c r="A33" s="101" t="s">
        <v>150</v>
      </c>
      <c r="B33" s="81" t="s">
        <v>151</v>
      </c>
      <c r="C33" s="102" t="n"/>
    </row>
    <row customHeight="true" ht="78.75" outlineLevel="0" r="34">
      <c r="A34" s="116" t="s">
        <v>152</v>
      </c>
      <c r="B34" s="81" t="s">
        <v>17</v>
      </c>
      <c r="C34" s="103" t="n">
        <v>100</v>
      </c>
    </row>
    <row customHeight="true" ht="21.75" outlineLevel="0" r="35">
      <c r="A35" s="101" t="s">
        <v>153</v>
      </c>
      <c r="B35" s="73" t="s">
        <v>154</v>
      </c>
      <c r="C35" s="118" t="n"/>
    </row>
    <row customHeight="true" ht="33.75" outlineLevel="0" r="36">
      <c r="A36" s="116" t="s">
        <v>155</v>
      </c>
      <c r="B36" s="81" t="s">
        <v>156</v>
      </c>
      <c r="C36" s="103" t="n">
        <v>100</v>
      </c>
    </row>
    <row customHeight="true" ht="33.75" outlineLevel="0" r="37">
      <c r="A37" s="116" t="s">
        <v>157</v>
      </c>
      <c r="B37" s="81" t="s">
        <v>158</v>
      </c>
      <c r="C37" s="103" t="n">
        <v>100</v>
      </c>
    </row>
    <row customHeight="true" ht="42.75" outlineLevel="0" r="38">
      <c r="A38" s="101" t="s">
        <v>77</v>
      </c>
      <c r="B38" s="73" t="s">
        <v>159</v>
      </c>
      <c r="C38" s="103" t="n"/>
    </row>
    <row customHeight="true" ht="35.25" outlineLevel="0" r="39">
      <c r="A39" s="116" t="s">
        <v>79</v>
      </c>
      <c r="B39" s="81" t="s">
        <v>160</v>
      </c>
      <c r="C39" s="103" t="n">
        <v>100</v>
      </c>
    </row>
    <row customHeight="true" ht="48.75" outlineLevel="0" r="40">
      <c r="A40" s="116" t="s">
        <v>161</v>
      </c>
      <c r="B40" s="81" t="s">
        <v>162</v>
      </c>
      <c r="C40" s="103" t="n">
        <v>100</v>
      </c>
    </row>
    <row customHeight="true" ht="33" outlineLevel="0" r="41">
      <c r="A41" s="116" t="s">
        <v>83</v>
      </c>
      <c r="B41" s="81" t="s">
        <v>163</v>
      </c>
      <c r="C41" s="103" t="n">
        <v>100</v>
      </c>
    </row>
    <row customHeight="true" ht="17.25" outlineLevel="0" r="42">
      <c r="A42" s="116" t="s">
        <v>85</v>
      </c>
      <c r="B42" s="81" t="s">
        <v>86</v>
      </c>
      <c r="C42" s="103" t="n">
        <v>100</v>
      </c>
    </row>
    <row customHeight="true" ht="33" outlineLevel="0" r="43">
      <c r="A43" s="116" t="s">
        <v>164</v>
      </c>
      <c r="B43" s="81" t="s">
        <v>165</v>
      </c>
      <c r="C43" s="103" t="n">
        <v>100</v>
      </c>
    </row>
    <row customHeight="true" ht="48.75" outlineLevel="0" r="44">
      <c r="A44" s="116" t="s">
        <v>166</v>
      </c>
      <c r="B44" s="81" t="s">
        <v>167</v>
      </c>
      <c r="C44" s="103" t="n">
        <v>100</v>
      </c>
    </row>
    <row customHeight="true" ht="21" outlineLevel="0" r="45">
      <c r="A45" s="116" t="s">
        <v>168</v>
      </c>
      <c r="B45" s="81" t="s">
        <v>169</v>
      </c>
      <c r="C45" s="103" t="n">
        <v>100</v>
      </c>
    </row>
    <row customHeight="true" ht="90" outlineLevel="0" r="46">
      <c r="A46" s="116" t="s">
        <v>170</v>
      </c>
      <c r="B46" s="81" t="s">
        <v>171</v>
      </c>
      <c r="C46" s="103" t="n">
        <v>100</v>
      </c>
    </row>
    <row customHeight="true" ht="105" outlineLevel="0" r="47">
      <c r="A47" s="116" t="s">
        <v>172</v>
      </c>
      <c r="B47" s="81" t="s">
        <v>173</v>
      </c>
      <c r="C47" s="103" t="n">
        <v>100</v>
      </c>
    </row>
    <row ht="15.75" outlineLevel="0" r="54">
      <c r="A54" s="37" t="n"/>
    </row>
    <row ht="15.75" outlineLevel="0" r="55">
      <c r="A55" s="37" t="n"/>
    </row>
  </sheetData>
  <mergeCells count="22"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26:A27"/>
    <mergeCell ref="B26:B27"/>
    <mergeCell ref="C26:C27"/>
    <mergeCell ref="A24:A25"/>
    <mergeCell ref="A19:A20"/>
    <mergeCell ref="C16:C18"/>
    <mergeCell ref="A16:A18"/>
    <mergeCell ref="B16:B18"/>
    <mergeCell ref="B19:B20"/>
    <mergeCell ref="C19:C20"/>
    <mergeCell ref="B24:B25"/>
    <mergeCell ref="C24:C25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97"/>
  <rowBreaks count="1" manualBreakCount="1">
    <brk id="32" man="true" max="16383"/>
  </rowBreaks>
</worksheet>
</file>

<file path=xl/worksheets/sheet9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4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9.1406259859217"/>
    <col customWidth="true" max="2" min="2" outlineLevel="0" width="49.5703141771241"/>
    <col customWidth="true" max="3" min="3" outlineLevel="0" width="11.710937625553"/>
  </cols>
  <sheetData>
    <row outlineLevel="0" r="1">
      <c r="A1" s="1" t="n"/>
      <c r="B1" s="2" t="n"/>
      <c r="C1" s="3" t="s">
        <v>119</v>
      </c>
    </row>
    <row outlineLevel="0" r="2">
      <c r="A2" s="3" t="s">
        <v>174</v>
      </c>
      <c r="B2" s="3" t="s"/>
      <c r="C2" s="3" t="s"/>
    </row>
    <row outlineLevel="0" r="3">
      <c r="A3" s="3" t="s">
        <v>2</v>
      </c>
      <c r="B3" s="3" t="s"/>
      <c r="C3" s="3" t="s"/>
    </row>
    <row outlineLevel="0" r="4">
      <c r="A4" s="3" t="s">
        <v>175</v>
      </c>
      <c r="B4" s="3" t="s"/>
      <c r="C4" s="3" t="s"/>
    </row>
    <row outlineLevel="0" r="5">
      <c r="A5" s="3" t="s">
        <v>4</v>
      </c>
      <c r="B5" s="3" t="s"/>
      <c r="C5" s="3" t="s"/>
    </row>
    <row outlineLevel="0" r="6">
      <c r="A6" s="3" t="s">
        <v>5</v>
      </c>
      <c r="B6" s="3" t="s"/>
      <c r="C6" s="3" t="s"/>
    </row>
    <row ht="15.75" outlineLevel="0" r="9">
      <c r="A9" s="4" t="s">
        <v>122</v>
      </c>
      <c r="B9" s="4" t="s"/>
      <c r="C9" s="4" t="s"/>
    </row>
    <row ht="15.75" outlineLevel="0" r="10">
      <c r="A10" s="4" t="s">
        <v>123</v>
      </c>
      <c r="B10" s="4" t="s"/>
      <c r="C10" s="4" t="s"/>
    </row>
    <row ht="15.75" outlineLevel="0" r="11">
      <c r="A11" s="4" t="s">
        <v>124</v>
      </c>
      <c r="B11" s="4" t="s"/>
      <c r="C11" s="4" t="s"/>
    </row>
    <row ht="15.75" outlineLevel="0" r="12">
      <c r="A12" s="97" t="n"/>
    </row>
    <row ht="30.75" outlineLevel="0" r="13">
      <c r="A13" s="98" t="s">
        <v>125</v>
      </c>
      <c r="B13" s="99" t="s">
        <v>50</v>
      </c>
      <c r="C13" s="100" t="s">
        <v>122</v>
      </c>
    </row>
    <row ht="57.75" outlineLevel="0" r="14">
      <c r="A14" s="101" t="s">
        <v>68</v>
      </c>
      <c r="B14" s="73" t="s">
        <v>126</v>
      </c>
      <c r="C14" s="102" t="n"/>
    </row>
    <row customHeight="true" ht="102.75" outlineLevel="0" r="15">
      <c r="A15" s="101" t="s">
        <v>127</v>
      </c>
      <c r="B15" s="73" t="s">
        <v>128</v>
      </c>
      <c r="C15" s="103" t="n"/>
    </row>
    <row outlineLevel="0" r="16">
      <c r="A16" s="104" t="s">
        <v>70</v>
      </c>
      <c r="B16" s="105" t="s">
        <v>44</v>
      </c>
      <c r="C16" s="106" t="n">
        <v>100</v>
      </c>
    </row>
    <row outlineLevel="0" r="17">
      <c r="A17" s="107" t="s"/>
      <c r="B17" s="108" t="s"/>
      <c r="C17" s="109" t="s"/>
    </row>
    <row customHeight="true" ht="64.5" outlineLevel="0" r="18">
      <c r="A18" s="110" t="s"/>
      <c r="B18" s="111" t="s"/>
      <c r="C18" s="112" t="s"/>
    </row>
    <row outlineLevel="0" r="19">
      <c r="A19" s="104" t="s">
        <v>129</v>
      </c>
      <c r="B19" s="105" t="s">
        <v>15</v>
      </c>
      <c r="C19" s="106" t="n">
        <v>100</v>
      </c>
    </row>
    <row customHeight="true" ht="66.75" outlineLevel="0" r="20">
      <c r="A20" s="110" t="s"/>
      <c r="B20" s="111" t="s"/>
      <c r="C20" s="112" t="s"/>
    </row>
    <row customHeight="true" ht="105" outlineLevel="0" r="21">
      <c r="A21" s="113" t="s">
        <v>130</v>
      </c>
      <c r="B21" s="114" t="s">
        <v>131</v>
      </c>
      <c r="C21" s="115" t="n"/>
    </row>
    <row ht="90.75" outlineLevel="0" r="22">
      <c r="A22" s="116" t="s">
        <v>132</v>
      </c>
      <c r="B22" s="81" t="s">
        <v>133</v>
      </c>
      <c r="C22" s="103" t="n">
        <v>100</v>
      </c>
    </row>
    <row ht="29.25" outlineLevel="0" r="23">
      <c r="A23" s="101" t="s">
        <v>134</v>
      </c>
      <c r="B23" s="73" t="s">
        <v>135</v>
      </c>
      <c r="C23" s="103" t="n"/>
    </row>
    <row outlineLevel="0" r="24">
      <c r="A24" s="113" t="s">
        <v>136</v>
      </c>
      <c r="B24" s="105" t="s">
        <v>137</v>
      </c>
      <c r="C24" s="106" t="n"/>
    </row>
    <row ht="15.75" outlineLevel="0" r="25">
      <c r="A25" s="117" t="s"/>
      <c r="B25" s="111" t="s"/>
      <c r="C25" s="112" t="s"/>
    </row>
    <row outlineLevel="0" r="26">
      <c r="A26" s="104" t="s">
        <v>138</v>
      </c>
      <c r="B26" s="105" t="s">
        <v>139</v>
      </c>
      <c r="C26" s="106" t="n">
        <v>100</v>
      </c>
    </row>
    <row ht="15.75" outlineLevel="0" r="27">
      <c r="A27" s="110" t="s"/>
      <c r="B27" s="111" t="s"/>
      <c r="C27" s="112" t="s"/>
    </row>
    <row ht="105.75" outlineLevel="0" r="28">
      <c r="A28" s="116" t="s">
        <v>140</v>
      </c>
      <c r="B28" s="81" t="s">
        <v>141</v>
      </c>
      <c r="C28" s="103" t="n">
        <v>100</v>
      </c>
    </row>
    <row ht="105.75" outlineLevel="0" r="29">
      <c r="A29" s="116" t="s">
        <v>142</v>
      </c>
      <c r="B29" s="81" t="s">
        <v>143</v>
      </c>
      <c r="C29" s="103" t="n">
        <v>100</v>
      </c>
    </row>
    <row ht="105.75" outlineLevel="0" r="30">
      <c r="A30" s="116" t="s">
        <v>144</v>
      </c>
      <c r="B30" s="81" t="s">
        <v>145</v>
      </c>
      <c r="C30" s="103" t="n">
        <v>100</v>
      </c>
    </row>
    <row ht="105.75" outlineLevel="0" r="31">
      <c r="A31" s="116" t="s">
        <v>146</v>
      </c>
      <c r="B31" s="81" t="s">
        <v>147</v>
      </c>
      <c r="C31" s="103" t="n">
        <v>100</v>
      </c>
    </row>
    <row ht="105.75" outlineLevel="0" r="32">
      <c r="A32" s="116" t="s">
        <v>148</v>
      </c>
      <c r="B32" s="81" t="s">
        <v>149</v>
      </c>
      <c r="C32" s="103" t="n">
        <v>100</v>
      </c>
    </row>
    <row ht="60.75" outlineLevel="0" r="33">
      <c r="A33" s="101" t="s">
        <v>150</v>
      </c>
      <c r="B33" s="81" t="s">
        <v>151</v>
      </c>
      <c r="C33" s="102" t="n"/>
    </row>
    <row ht="75.75" outlineLevel="0" r="34">
      <c r="A34" s="116" t="s">
        <v>152</v>
      </c>
      <c r="B34" s="81" t="s">
        <v>17</v>
      </c>
      <c r="C34" s="103" t="n">
        <v>100</v>
      </c>
    </row>
    <row ht="29.25" outlineLevel="0" r="35">
      <c r="A35" s="119" t="s">
        <v>71</v>
      </c>
      <c r="B35" s="120" t="s">
        <v>176</v>
      </c>
      <c r="C35" s="103" t="n"/>
    </row>
    <row ht="75.75" outlineLevel="0" r="36">
      <c r="A36" s="121" t="s">
        <v>73</v>
      </c>
      <c r="B36" s="122" t="s">
        <v>74</v>
      </c>
      <c r="C36" s="103" t="n">
        <v>100</v>
      </c>
    </row>
    <row ht="15.75" outlineLevel="0" r="37">
      <c r="A37" s="101" t="s">
        <v>153</v>
      </c>
      <c r="B37" s="73" t="s">
        <v>154</v>
      </c>
      <c r="C37" s="118" t="n"/>
    </row>
    <row ht="30.75" outlineLevel="0" r="38">
      <c r="A38" s="116" t="s">
        <v>155</v>
      </c>
      <c r="B38" s="81" t="s">
        <v>156</v>
      </c>
      <c r="C38" s="103" t="n">
        <v>100</v>
      </c>
    </row>
    <row ht="30.75" outlineLevel="0" r="39">
      <c r="A39" s="116" t="s">
        <v>157</v>
      </c>
      <c r="B39" s="81" t="s">
        <v>158</v>
      </c>
      <c r="C39" s="103" t="n">
        <v>100</v>
      </c>
    </row>
    <row ht="43.5" outlineLevel="0" r="40">
      <c r="A40" s="101" t="s">
        <v>77</v>
      </c>
      <c r="B40" s="73" t="s">
        <v>159</v>
      </c>
      <c r="C40" s="103" t="n"/>
    </row>
    <row ht="30.75" outlineLevel="0" r="41">
      <c r="A41" s="116" t="s">
        <v>79</v>
      </c>
      <c r="B41" s="81" t="s">
        <v>160</v>
      </c>
      <c r="C41" s="103" t="n">
        <v>100</v>
      </c>
    </row>
    <row ht="30.75" outlineLevel="0" r="42">
      <c r="A42" s="116" t="s">
        <v>161</v>
      </c>
      <c r="B42" s="81" t="s">
        <v>162</v>
      </c>
      <c r="C42" s="103" t="n">
        <v>100</v>
      </c>
    </row>
    <row ht="30.75" outlineLevel="0" r="43">
      <c r="A43" s="116" t="s">
        <v>83</v>
      </c>
      <c r="B43" s="81" t="s">
        <v>163</v>
      </c>
      <c r="C43" s="103" t="n">
        <v>100</v>
      </c>
    </row>
    <row ht="15.75" outlineLevel="0" r="44">
      <c r="A44" s="116" t="s">
        <v>85</v>
      </c>
      <c r="B44" s="81" t="s">
        <v>86</v>
      </c>
      <c r="C44" s="103" t="n">
        <v>100</v>
      </c>
    </row>
    <row ht="30.75" outlineLevel="0" r="45">
      <c r="A45" s="116" t="s">
        <v>164</v>
      </c>
      <c r="B45" s="81" t="s">
        <v>165</v>
      </c>
      <c r="C45" s="103" t="n">
        <v>100</v>
      </c>
    </row>
    <row ht="45.75" outlineLevel="0" r="46">
      <c r="A46" s="116" t="s">
        <v>166</v>
      </c>
      <c r="B46" s="81" t="s">
        <v>167</v>
      </c>
      <c r="C46" s="103" t="n">
        <v>100</v>
      </c>
    </row>
    <row ht="15.75" outlineLevel="0" r="47">
      <c r="A47" s="116" t="s">
        <v>168</v>
      </c>
      <c r="B47" s="81" t="s">
        <v>169</v>
      </c>
      <c r="C47" s="103" t="n">
        <v>100</v>
      </c>
    </row>
    <row ht="90.75" outlineLevel="0" r="48">
      <c r="A48" s="116" t="s">
        <v>170</v>
      </c>
      <c r="B48" s="81" t="s">
        <v>171</v>
      </c>
      <c r="C48" s="103" t="n">
        <v>100</v>
      </c>
    </row>
    <row ht="105.75" outlineLevel="0" r="49">
      <c r="A49" s="116" t="s">
        <v>172</v>
      </c>
      <c r="B49" s="81" t="s">
        <v>173</v>
      </c>
      <c r="C49" s="103" t="n">
        <v>100</v>
      </c>
    </row>
  </sheetData>
  <mergeCells count="20">
    <mergeCell ref="A2:C2"/>
    <mergeCell ref="A3:C3"/>
    <mergeCell ref="A4:C4"/>
    <mergeCell ref="A5:C5"/>
    <mergeCell ref="A6:C6"/>
    <mergeCell ref="A9:C9"/>
    <mergeCell ref="A10:C10"/>
    <mergeCell ref="A11:C11"/>
    <mergeCell ref="A24:A25"/>
    <mergeCell ref="B24:B25"/>
    <mergeCell ref="C24:C25"/>
    <mergeCell ref="A19:A20"/>
    <mergeCell ref="C19:C20"/>
    <mergeCell ref="B19:B20"/>
    <mergeCell ref="A16:A18"/>
    <mergeCell ref="C16:C18"/>
    <mergeCell ref="B16:B18"/>
    <mergeCell ref="A26:A27"/>
    <mergeCell ref="B26:B27"/>
    <mergeCell ref="C26:C27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2025-03-14T08:09:14Z</dcterms:modified>
</cp:coreProperties>
</file>